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Jla-file-server\共有\編集\日本の図書館\_D1. 電子媒体版\2025\HP掲載用\購入申込書\"/>
    </mc:Choice>
  </mc:AlternateContent>
  <xr:revisionPtr revIDLastSave="0" documentId="13_ncr:1_{01A8E3C7-6B56-4D4A-8C78-14D42C8648C1}" xr6:coauthVersionLast="47" xr6:coauthVersionMax="47" xr10:uidLastSave="{00000000-0000-0000-0000-000000000000}"/>
  <workbookProtection workbookAlgorithmName="SHA-512" workbookHashValue="VEZSWUCUzuxAYKL9XusyetwqIK0lhSSluV4usKcBw2nXDguLQ1bK9LpBwiAZ7MMUey6NqBxVaXJIe3048zoehQ==" workbookSaltValue="qTdHrnJQZSwN74vs/sh+Zg==" workbookSpinCount="100000" lockStructure="1"/>
  <bookViews>
    <workbookView xWindow="-120" yWindow="-120" windowWidth="29040" windowHeight="15720" firstSheet="1" activeTab="1" xr2:uid="{00000000-000D-0000-FFFF-FFFF00000000}"/>
  </bookViews>
  <sheets>
    <sheet name="金額計算" sheetId="5" state="hidden" r:id="rId1"/>
    <sheet name="購入申込書" sheetId="4" r:id="rId2"/>
  </sheets>
  <definedNames>
    <definedName name="_xlnm.Print_Area" localSheetId="1">購入申込書!$A$1:$P$69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C33" i="4" s="1"/>
  <c r="C24" i="4"/>
  <c r="C27" i="4" s="1"/>
  <c r="C21" i="4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G4" i="5" l="1"/>
  <c r="G3" i="5"/>
  <c r="G2" i="5"/>
  <c r="G5" i="5" l="1"/>
  <c r="M35" i="4" s="1"/>
</calcChain>
</file>

<file path=xl/sharedStrings.xml><?xml version="1.0" encoding="utf-8"?>
<sst xmlns="http://schemas.openxmlformats.org/spreadsheetml/2006/main" count="96" uniqueCount="78">
  <si>
    <t>公益社団法人日本図書館協会　理事長　殿</t>
  </si>
  <si>
    <t xml:space="preserve">自身の調査・研究のために利用 </t>
  </si>
  <si>
    <t>本データを元にビジネスとして利活用（営利目的）</t>
  </si>
  <si>
    <t>『日本の図書館　統計と名簿』電子媒体版　購入申込書</t>
    <phoneticPr fontId="3"/>
  </si>
  <si>
    <t>1.お申込者情報</t>
    <rPh sb="3" eb="8">
      <t>モウシコミシャジョウホウ</t>
    </rPh>
    <phoneticPr fontId="1"/>
  </si>
  <si>
    <t>申込日</t>
    <rPh sb="0" eb="3">
      <t>モウシコミビ</t>
    </rPh>
    <phoneticPr fontId="1"/>
  </si>
  <si>
    <t>個人会員番号</t>
    <rPh sb="0" eb="6">
      <t>コジンカイインバンゴウ</t>
    </rPh>
    <phoneticPr fontId="1"/>
  </si>
  <si>
    <t>送付先ご住所</t>
    <rPh sb="0" eb="3">
      <t>ソウフサキ</t>
    </rPh>
    <rPh sb="4" eb="6">
      <t>ジュウショ</t>
    </rPh>
    <phoneticPr fontId="1"/>
  </si>
  <si>
    <t>TEL</t>
    <phoneticPr fontId="1"/>
  </si>
  <si>
    <t>e-mail</t>
    <phoneticPr fontId="1"/>
  </si>
  <si>
    <t>FAX</t>
    <phoneticPr fontId="1"/>
  </si>
  <si>
    <t>〒</t>
    <phoneticPr fontId="1"/>
  </si>
  <si>
    <t>その他団体・企業など</t>
    <rPh sb="2" eb="3">
      <t>タ</t>
    </rPh>
    <phoneticPr fontId="1"/>
  </si>
  <si>
    <t>価格</t>
    <rPh sb="0" eb="2">
      <t>カカク</t>
    </rPh>
    <phoneticPr fontId="1"/>
  </si>
  <si>
    <t>名簿編（最新年度）</t>
    <rPh sb="0" eb="3">
      <t>メイボヘン</t>
    </rPh>
    <rPh sb="4" eb="8">
      <t>サイシンネンド</t>
    </rPh>
    <phoneticPr fontId="1"/>
  </si>
  <si>
    <t>確認事項</t>
    <rPh sb="0" eb="4">
      <t>カクニンジコウ</t>
    </rPh>
    <phoneticPr fontId="1"/>
  </si>
  <si>
    <t>利用目的</t>
    <rPh sb="0" eb="4">
      <t>リヨウモクテキ</t>
    </rPh>
    <phoneticPr fontId="1"/>
  </si>
  <si>
    <t>2025年版</t>
    <rPh sb="4" eb="6">
      <t>ネンバン</t>
    </rPh>
    <phoneticPr fontId="1"/>
  </si>
  <si>
    <t>2025年版</t>
    <phoneticPr fontId="1"/>
  </si>
  <si>
    <t>2024年版</t>
    <rPh sb="4" eb="6">
      <t>ネンバン</t>
    </rPh>
    <phoneticPr fontId="1"/>
  </si>
  <si>
    <t>2023年版</t>
    <rPh sb="4" eb="6">
      <t>ネンバン</t>
    </rPh>
    <phoneticPr fontId="1"/>
  </si>
  <si>
    <t>2022年版</t>
    <rPh sb="4" eb="6">
      <t>ネンバン</t>
    </rPh>
    <phoneticPr fontId="1"/>
  </si>
  <si>
    <t>2021年版</t>
    <rPh sb="4" eb="6">
      <t>ネンバン</t>
    </rPh>
    <phoneticPr fontId="1"/>
  </si>
  <si>
    <t>）</t>
    <phoneticPr fontId="1"/>
  </si>
  <si>
    <t>1枚のCD-ROMにまとめて収録する</t>
    <phoneticPr fontId="1"/>
  </si>
  <si>
    <t>名簿編</t>
    <rPh sb="0" eb="3">
      <t>メイボヘン</t>
    </rPh>
    <phoneticPr fontId="1"/>
  </si>
  <si>
    <t>統計編
大学</t>
    <rPh sb="0" eb="3">
      <t>トウケイヘン</t>
    </rPh>
    <rPh sb="4" eb="6">
      <t>ダイガク</t>
    </rPh>
    <phoneticPr fontId="1"/>
  </si>
  <si>
    <t>統計編
公共</t>
    <rPh sb="0" eb="3">
      <t>トウケイヘン</t>
    </rPh>
    <rPh sb="5" eb="7">
      <t>コウキョウ</t>
    </rPh>
    <phoneticPr fontId="1"/>
  </si>
  <si>
    <t>統計編
大学</t>
    <rPh sb="0" eb="3">
      <t>トウケイヘン</t>
    </rPh>
    <rPh sb="5" eb="7">
      <t>ダイガク</t>
    </rPh>
    <phoneticPr fontId="1"/>
  </si>
  <si>
    <t>同封書類について</t>
    <rPh sb="0" eb="4">
      <t>ドウフウショルイ</t>
    </rPh>
    <phoneticPr fontId="1"/>
  </si>
  <si>
    <t>お支払方法</t>
    <rPh sb="1" eb="5">
      <t>シハライホウホウ</t>
    </rPh>
    <phoneticPr fontId="1"/>
  </si>
  <si>
    <t>通信欄</t>
    <rPh sb="0" eb="3">
      <t>ツウシンラン</t>
    </rPh>
    <phoneticPr fontId="1"/>
  </si>
  <si>
    <t>見積書</t>
    <rPh sb="0" eb="3">
      <t>ミツモリショ</t>
    </rPh>
    <phoneticPr fontId="1"/>
  </si>
  <si>
    <t>請求書</t>
    <rPh sb="0" eb="3">
      <t>セイキュウショ</t>
    </rPh>
    <phoneticPr fontId="1"/>
  </si>
  <si>
    <t>（</t>
    <phoneticPr fontId="1"/>
  </si>
  <si>
    <t>その他（↓に入力）</t>
    <rPh sb="6" eb="8">
      <t>ニュウリョク</t>
    </rPh>
    <phoneticPr fontId="1"/>
  </si>
  <si>
    <t>納品書</t>
    <rPh sb="0" eb="3">
      <t>ノウヒンショ</t>
    </rPh>
    <phoneticPr fontId="1"/>
  </si>
  <si>
    <t>請求書等記載の宛名</t>
    <phoneticPr fontId="1"/>
  </si>
  <si>
    <t>その他（↓に入力）</t>
    <rPh sb="2" eb="3">
      <t>タ</t>
    </rPh>
    <rPh sb="6" eb="8">
      <t>ニュウリョク</t>
    </rPh>
    <phoneticPr fontId="1"/>
  </si>
  <si>
    <t>郵便振替</t>
    <rPh sb="0" eb="4">
      <t>ユウビンフリカエ</t>
    </rPh>
    <phoneticPr fontId="1"/>
  </si>
  <si>
    <t>銀行振込</t>
    <rPh sb="0" eb="4">
      <t>ギンコウフリコミ</t>
    </rPh>
    <phoneticPr fontId="1"/>
  </si>
  <si>
    <t>＊ご質問等ありましたらお書きください</t>
    <phoneticPr fontId="1"/>
  </si>
  <si>
    <t>計</t>
    <rPh sb="0" eb="1">
      <t>ケイ</t>
    </rPh>
    <phoneticPr fontId="1"/>
  </si>
  <si>
    <t>統計編　公共</t>
    <rPh sb="0" eb="3">
      <t>トウケイヘン</t>
    </rPh>
    <rPh sb="4" eb="6">
      <t>コウキョウ</t>
    </rPh>
    <phoneticPr fontId="1"/>
  </si>
  <si>
    <t>統計編　大学</t>
    <rPh sb="0" eb="3">
      <t>トウケイヘン</t>
    </rPh>
    <rPh sb="4" eb="6">
      <t>ダイガク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</si>
  <si>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</si>
  <si>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</si>
  <si>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-</t>
    <phoneticPr fontId="1"/>
  </si>
  <si>
    <t>お客様区分</t>
    <rPh sb="1" eb="3">
      <t>キャクサマ</t>
    </rPh>
    <rPh sb="3" eb="5">
      <t>クブン</t>
    </rPh>
    <phoneticPr fontId="1"/>
  </si>
  <si>
    <t>個人会員</t>
    <phoneticPr fontId="1"/>
  </si>
  <si>
    <t>個人非会員</t>
    <phoneticPr fontId="1"/>
  </si>
  <si>
    <t>公共・大学図書館</t>
    <phoneticPr fontId="1"/>
  </si>
  <si>
    <t>公共最新</t>
    <rPh sb="0" eb="2">
      <t>コウキョウ</t>
    </rPh>
    <rPh sb="2" eb="4">
      <t>サイシン</t>
    </rPh>
    <phoneticPr fontId="1"/>
  </si>
  <si>
    <t>大学最新</t>
    <rPh sb="0" eb="4">
      <t>ダイガクサイシン</t>
    </rPh>
    <phoneticPr fontId="1"/>
  </si>
  <si>
    <t>日</t>
    <phoneticPr fontId="1"/>
  </si>
  <si>
    <t>使用許諾条件</t>
    <phoneticPr fontId="1"/>
  </si>
  <si>
    <t>現金</t>
    <phoneticPr fontId="1"/>
  </si>
  <si>
    <t>同意する</t>
    <phoneticPr fontId="1"/>
  </si>
  <si>
    <r>
      <t>3.発送に際しての同封物等</t>
    </r>
    <r>
      <rPr>
        <sz val="10"/>
        <color rgb="FF000000"/>
        <rFont val="BIZ UDP明朝 Medium"/>
        <family val="1"/>
        <charset val="128"/>
      </rPr>
      <t>（チェックボックスを選択してください）</t>
    </r>
    <rPh sb="2" eb="4">
      <t>ハッソウ</t>
    </rPh>
    <rPh sb="5" eb="6">
      <t>サイ</t>
    </rPh>
    <rPh sb="9" eb="13">
      <t>ドウフウブツトウ</t>
    </rPh>
    <rPh sb="23" eb="25">
      <t>センタク</t>
    </rPh>
    <phoneticPr fontId="1"/>
  </si>
  <si>
    <t>販売についてのお問い合わせ先・申込先</t>
  </si>
  <si>
    <t>公益社団法人日本図書館協会　出版販売係</t>
  </si>
  <si>
    <t>〒104-0033　東京都中央区新川　1-11-14</t>
  </si>
  <si>
    <t>内容についてのお問い合わせ先</t>
    <phoneticPr fontId="1"/>
  </si>
  <si>
    <t>公益社団法人日本図書館協会　総務部調査係</t>
    <phoneticPr fontId="1"/>
  </si>
  <si>
    <t>TEL　03-3523-0814　FAX　03-3523-0844　E-mail　toukei@jla.or.jp</t>
    <phoneticPr fontId="1"/>
  </si>
  <si>
    <t>TEL　03-3523-0812　FAX　03-3523-0842　E-mail　hanbai@jla.or.jp</t>
    <phoneticPr fontId="1"/>
  </si>
  <si>
    <t>合計金額</t>
    <rPh sb="0" eb="4">
      <t>ゴウケイキンガク</t>
    </rPh>
    <phoneticPr fontId="1"/>
  </si>
  <si>
    <r>
      <t>2.お申込内容</t>
    </r>
    <r>
      <rPr>
        <sz val="10"/>
        <color rgb="FF000000"/>
        <rFont val="BIZ UDP明朝 Medium"/>
        <family val="1"/>
        <charset val="128"/>
      </rPr>
      <t>（区分をプルダウンで選択後，□にチェック）</t>
    </r>
    <r>
      <rPr>
        <sz val="10"/>
        <color rgb="FFFF0000"/>
        <rFont val="BIZ UDP明朝 Medium"/>
        <family val="1"/>
        <charset val="128"/>
      </rPr>
      <t>＊価格は税込みで別途送料がかかります</t>
    </r>
    <rPh sb="3" eb="5">
      <t>モウシコミ</t>
    </rPh>
    <rPh sb="5" eb="7">
      <t>ナイヨウ</t>
    </rPh>
    <rPh sb="8" eb="10">
      <t>クブン</t>
    </rPh>
    <rPh sb="17" eb="20">
      <t>センタクゴ</t>
    </rPh>
    <rPh sb="29" eb="31">
      <t>カカク</t>
    </rPh>
    <rPh sb="32" eb="34">
      <t>ゼイコ</t>
    </rPh>
    <rPh sb="36" eb="38">
      <t>ベット</t>
    </rPh>
    <rPh sb="38" eb="40">
      <t>ソウリョウ</t>
    </rPh>
    <phoneticPr fontId="1"/>
  </si>
  <si>
    <t>申込者氏名または機関名</t>
    <rPh sb="0" eb="5">
      <t>モウシコミシャシメイ</t>
    </rPh>
    <rPh sb="8" eb="11">
      <t>キカンメイ</t>
    </rPh>
    <phoneticPr fontId="1"/>
  </si>
  <si>
    <t>20</t>
    <phoneticPr fontId="1"/>
  </si>
  <si>
    <t>＊JLA個人会員番号は『図書館雑誌』送付用封筒に記載</t>
    <phoneticPr fontId="1"/>
  </si>
  <si>
    <t>＊税込（送料は含みません）</t>
    <rPh sb="1" eb="3">
      <t>ゼイコ</t>
    </rPh>
    <rPh sb="4" eb="6">
      <t>ソウリョウ</t>
    </rPh>
    <rPh sb="7" eb="8">
      <t>フク</t>
    </rPh>
    <phoneticPr fontId="1"/>
  </si>
  <si>
    <t>　このたび日本図書館協会製作・発売の『日本の図書館　統計と名簿』電子媒体版の購入について、
別紙使用許諾条件の各事項に同意し、申し込みます。</t>
    <phoneticPr fontId="1"/>
  </si>
  <si>
    <t>＊名簿編、統計編（公共・大学）の組み合わせ、または複数年お申込みの方対象</t>
    <phoneticPr fontId="1"/>
  </si>
  <si>
    <r>
      <t xml:space="preserve">部署名・ご担当者名
</t>
    </r>
    <r>
      <rPr>
        <sz val="8"/>
        <color rgb="FF000000"/>
        <rFont val="BIZ UDP明朝 Medium"/>
        <family val="1"/>
        <charset val="128"/>
      </rPr>
      <t>※機関申込のみ</t>
    </r>
    <rPh sb="0" eb="3">
      <t>ブショメイ</t>
    </rPh>
    <rPh sb="5" eb="9">
      <t>タントウシャメイ</t>
    </rPh>
    <rPh sb="11" eb="15">
      <t>キカンモウシコミ</t>
    </rPh>
    <phoneticPr fontId="1"/>
  </si>
  <si>
    <r>
      <t>図書館業務等で利活用（非営利目的）　＊</t>
    </r>
    <r>
      <rPr>
        <sz val="8"/>
        <color theme="1"/>
        <rFont val="BIZ UDP明朝 Medium"/>
        <family val="1"/>
        <charset val="128"/>
      </rPr>
      <t>図書館・団体名で購入する場合のみ</t>
    </r>
    <phoneticPr fontId="1"/>
  </si>
  <si>
    <t>※1　前年度より継続購入の場合，下記価格にて購入いただけます。通信欄へご記入ください。
　　　　　　個人，公共・大学図書館 ： 44,000円　／　その他団体・企業など ：  220,000円</t>
    <rPh sb="16" eb="18">
      <t>カキ</t>
    </rPh>
    <rPh sb="18" eb="20">
      <t>カカク</t>
    </rPh>
    <rPh sb="22" eb="24">
      <t>コウニュウ</t>
    </rPh>
    <rPh sb="31" eb="34">
      <t>ツウシンラン</t>
    </rPh>
    <rPh sb="36" eb="38">
      <t>キニュウ</t>
    </rPh>
    <phoneticPr fontId="1"/>
  </si>
  <si>
    <t>※1　名簿編を前年度より継続購入の場合は，通信欄を確認後，別途正しい合計金額をお知らせいたします。</t>
    <rPh sb="3" eb="6">
      <t>メイボヘン</t>
    </rPh>
    <rPh sb="7" eb="10">
      <t>ゼンネンド</t>
    </rPh>
    <rPh sb="12" eb="16">
      <t>ケイゾクコウニュウ</t>
    </rPh>
    <rPh sb="17" eb="19">
      <t>バアイ</t>
    </rPh>
    <rPh sb="21" eb="24">
      <t>ツウシンラン</t>
    </rPh>
    <rPh sb="25" eb="27">
      <t>カクニン</t>
    </rPh>
    <rPh sb="27" eb="28">
      <t>ゴ</t>
    </rPh>
    <rPh sb="29" eb="32">
      <t>ベットタダ</t>
    </rPh>
    <rPh sb="34" eb="36">
      <t>ゴウケイ</t>
    </rPh>
    <rPh sb="36" eb="38">
      <t>キンガク</t>
    </rPh>
    <rPh sb="40" eb="41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</si>
</sst>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$-F800]dddd\,\ mmmm\ dd\,\ yyyy"/>
    <numFmt numFmtId="177" formatCode="&quot;¥&quot;#,##0_);[Red]\(&quot;¥&quot;#,##0\)"/>
    <numFmt numFmtId="178" formatCode="[&lt;=999]000;[&lt;=9999]000\-00;000\-0000"/>
  </numFmts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sz val="16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4"/>
      <color indexed="8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sz val="8"/>
      <name val="BIZ UDP明朝 Medium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E6FA"/>
        <bgColor indexed="64"/>
      </patternFill>
    </fill>
    <fill>
      <patternFill patternType="solid">
        <fgColor rgb="FFF09199"/>
        <bgColor indexed="64"/>
      </patternFill>
    </fill>
    <fill>
      <patternFill patternType="solid">
        <fgColor rgb="FFCEE6C1"/>
        <bgColor indexed="64"/>
      </patternFill>
    </fill>
    <fill>
      <patternFill patternType="solid">
        <fgColor rgb="FFFFE35B"/>
        <bgColor indexed="64"/>
      </patternFill>
    </fill>
    <fill>
      <patternFill patternType="solid">
        <fgColor rgb="FF7DCB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C5CA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hair">
        <color auto="1"/>
      </right>
      <top style="medium">
        <color auto="1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medium">
        <color auto="1"/>
      </top>
      <bottom style="double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indexed="64"/>
      </top>
      <bottom style="medium">
        <color auto="1"/>
      </bottom>
      <diagonal/>
    </border>
    <border>
      <left/>
      <right style="double">
        <color indexed="64"/>
      </right>
      <top style="double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auto="1"/>
      </right>
      <top style="double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medium">
        <color auto="1"/>
      </bottom>
      <diagonal/>
    </border>
    <border>
      <left style="hair">
        <color auto="1"/>
      </left>
      <right/>
      <top style="double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indexed="64"/>
      </top>
      <bottom style="medium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30">
    <xf numFmtId="0" fontId="0" fillId="0" borderId="0" xfId="0"/>
    <xf numFmtId="0" fontId="4" fillId="0" borderId="0" xfId="1" applyFont="1"/>
    <xf numFmtId="0" fontId="7" fillId="0" borderId="0" xfId="1" applyFont="1"/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right" vertical="top"/>
    </xf>
    <xf numFmtId="0" fontId="12" fillId="0" borderId="0" xfId="1" applyFont="1"/>
    <xf numFmtId="0" fontId="9" fillId="0" borderId="0" xfId="1" applyFont="1"/>
    <xf numFmtId="0" fontId="5" fillId="0" borderId="0" xfId="1" applyFont="1" applyAlignment="1">
      <alignment vertical="top"/>
    </xf>
    <xf numFmtId="176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 applyAlignment="1">
      <alignment vertical="top" wrapText="1"/>
    </xf>
    <xf numFmtId="177" fontId="8" fillId="0" borderId="0" xfId="2" applyNumberFormat="1" applyFont="1" applyFill="1" applyBorder="1" applyAlignment="1">
      <alignment vertical="center"/>
    </xf>
    <xf numFmtId="177" fontId="10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/>
    </xf>
    <xf numFmtId="0" fontId="4" fillId="0" borderId="3" xfId="1" applyFont="1" applyBorder="1"/>
    <xf numFmtId="0" fontId="12" fillId="0" borderId="3" xfId="1" applyFont="1" applyBorder="1" applyAlignment="1">
      <alignment vertical="top" wrapText="1"/>
    </xf>
    <xf numFmtId="0" fontId="9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178" fontId="10" fillId="0" borderId="5" xfId="1" applyNumberFormat="1" applyFont="1" applyBorder="1" applyAlignment="1">
      <alignment horizontal="center" vertical="center"/>
    </xf>
    <xf numFmtId="177" fontId="10" fillId="0" borderId="5" xfId="1" applyNumberFormat="1" applyFont="1" applyBorder="1" applyAlignment="1">
      <alignment horizontal="center" vertical="center"/>
    </xf>
    <xf numFmtId="0" fontId="16" fillId="0" borderId="0" xfId="1" applyFont="1" applyAlignment="1">
      <alignment horizontal="right" wrapText="1"/>
    </xf>
    <xf numFmtId="0" fontId="4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4" fillId="0" borderId="5" xfId="1" applyFont="1" applyBorder="1" applyAlignment="1">
      <alignment vertical="center"/>
    </xf>
    <xf numFmtId="0" fontId="16" fillId="0" borderId="3" xfId="1" applyFont="1" applyBorder="1" applyAlignment="1">
      <alignment horizontal="right"/>
    </xf>
    <xf numFmtId="0" fontId="0" fillId="0" borderId="51" xfId="0" applyBorder="1"/>
    <xf numFmtId="49" fontId="0" fillId="0" borderId="52" xfId="0" applyNumberForma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7" xfId="0" applyBorder="1"/>
    <xf numFmtId="0" fontId="0" fillId="0" borderId="17" xfId="0" applyBorder="1" applyAlignment="1">
      <alignment horizontal="center"/>
    </xf>
    <xf numFmtId="0" fontId="0" fillId="0" borderId="61" xfId="0" applyBorder="1" applyAlignment="1">
      <alignment horizontal="left" vertical="center"/>
    </xf>
    <xf numFmtId="49" fontId="0" fillId="0" borderId="65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66" xfId="0" applyNumberFormat="1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60" xfId="0" applyBorder="1"/>
    <xf numFmtId="0" fontId="0" fillId="0" borderId="58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1" xfId="0" applyBorder="1"/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55" xfId="0" applyBorder="1"/>
    <xf numFmtId="0" fontId="10" fillId="2" borderId="48" xfId="1" applyFont="1" applyFill="1" applyBorder="1" applyAlignment="1">
      <alignment horizontal="center" vertical="center"/>
    </xf>
    <xf numFmtId="49" fontId="10" fillId="4" borderId="41" xfId="1" applyNumberFormat="1" applyFont="1" applyFill="1" applyBorder="1" applyAlignment="1">
      <alignment horizontal="center" vertical="center" shrinkToFit="1"/>
    </xf>
    <xf numFmtId="49" fontId="10" fillId="5" borderId="37" xfId="1" applyNumberFormat="1" applyFont="1" applyFill="1" applyBorder="1" applyAlignment="1">
      <alignment horizontal="center" vertical="center" shrinkToFit="1"/>
    </xf>
    <xf numFmtId="49" fontId="10" fillId="6" borderId="37" xfId="1" applyNumberFormat="1" applyFont="1" applyFill="1" applyBorder="1" applyAlignment="1">
      <alignment horizontal="center" vertical="center" shrinkToFit="1"/>
    </xf>
    <xf numFmtId="49" fontId="10" fillId="7" borderId="37" xfId="1" applyNumberFormat="1" applyFont="1" applyFill="1" applyBorder="1" applyAlignment="1">
      <alignment horizontal="center" vertical="center" shrinkToFit="1"/>
    </xf>
    <xf numFmtId="49" fontId="10" fillId="8" borderId="38" xfId="1" applyNumberFormat="1" applyFont="1" applyFill="1" applyBorder="1" applyAlignment="1">
      <alignment horizontal="center" vertical="center" shrinkToFit="1"/>
    </xf>
    <xf numFmtId="49" fontId="10" fillId="4" borderId="17" xfId="1" applyNumberFormat="1" applyFont="1" applyFill="1" applyBorder="1" applyAlignment="1">
      <alignment horizontal="center" vertical="center" shrinkToFit="1"/>
    </xf>
    <xf numFmtId="49" fontId="10" fillId="5" borderId="41" xfId="1" applyNumberFormat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49" fontId="10" fillId="4" borderId="0" xfId="1" applyNumberFormat="1" applyFont="1" applyFill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49" fontId="10" fillId="7" borderId="75" xfId="1" applyNumberFormat="1" applyFont="1" applyFill="1" applyBorder="1" applyAlignment="1">
      <alignment horizontal="center" vertical="center" shrinkToFit="1"/>
    </xf>
    <xf numFmtId="49" fontId="10" fillId="8" borderId="0" xfId="1" applyNumberFormat="1" applyFont="1" applyFill="1" applyAlignment="1">
      <alignment horizontal="center" vertical="center" shrinkToFit="1"/>
    </xf>
    <xf numFmtId="0" fontId="15" fillId="0" borderId="60" xfId="1" applyFont="1" applyBorder="1" applyAlignment="1">
      <alignment horizontal="center" vertical="center"/>
    </xf>
    <xf numFmtId="0" fontId="15" fillId="0" borderId="76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top"/>
    </xf>
    <xf numFmtId="0" fontId="20" fillId="0" borderId="0" xfId="1" applyFont="1"/>
    <xf numFmtId="0" fontId="10" fillId="0" borderId="19" xfId="1" applyFont="1" applyBorder="1" applyAlignment="1">
      <alignment horizontal="right" vertical="center"/>
    </xf>
    <xf numFmtId="0" fontId="10" fillId="0" borderId="6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9" fillId="0" borderId="80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9" fillId="0" borderId="39" xfId="1" applyFont="1" applyBorder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21" xfId="1" applyFont="1" applyBorder="1" applyAlignment="1">
      <alignment horizontal="right" vertical="center"/>
    </xf>
    <xf numFmtId="0" fontId="9" fillId="0" borderId="30" xfId="1" applyFont="1" applyBorder="1" applyAlignment="1">
      <alignment horizontal="left" vertical="center"/>
    </xf>
    <xf numFmtId="0" fontId="15" fillId="0" borderId="86" xfId="1" applyFont="1" applyBorder="1" applyAlignment="1">
      <alignment horizontal="center" vertical="center"/>
    </xf>
    <xf numFmtId="0" fontId="15" fillId="0" borderId="87" xfId="1" applyFont="1" applyBorder="1" applyAlignment="1" applyProtection="1">
      <alignment horizontal="center" vertical="center"/>
      <protection locked="0"/>
    </xf>
    <xf numFmtId="0" fontId="15" fillId="0" borderId="88" xfId="1" applyFont="1" applyBorder="1" applyAlignment="1">
      <alignment horizontal="center" vertical="center"/>
    </xf>
    <xf numFmtId="0" fontId="15" fillId="0" borderId="88" xfId="1" applyFont="1" applyBorder="1" applyAlignment="1" applyProtection="1">
      <alignment horizontal="center" vertical="center"/>
      <protection locked="0"/>
    </xf>
    <xf numFmtId="0" fontId="15" fillId="0" borderId="89" xfId="1" applyFont="1" applyBorder="1" applyAlignment="1" applyProtection="1">
      <alignment horizontal="center" vertical="center"/>
      <protection locked="0"/>
    </xf>
    <xf numFmtId="0" fontId="15" fillId="0" borderId="90" xfId="1" applyFont="1" applyBorder="1" applyAlignment="1">
      <alignment horizontal="center" vertical="center"/>
    </xf>
    <xf numFmtId="178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10" fillId="0" borderId="3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5" fontId="0" fillId="0" borderId="0" xfId="0" applyNumberFormat="1"/>
    <xf numFmtId="0" fontId="14" fillId="0" borderId="10" xfId="1" applyFont="1" applyBorder="1" applyAlignment="1">
      <alignment vertical="top"/>
    </xf>
    <xf numFmtId="0" fontId="9" fillId="2" borderId="77" xfId="0" applyFont="1" applyFill="1" applyBorder="1" applyAlignment="1">
      <alignment vertical="center"/>
    </xf>
    <xf numFmtId="49" fontId="10" fillId="0" borderId="68" xfId="1" applyNumberFormat="1" applyFont="1" applyBorder="1" applyAlignment="1">
      <alignment vertical="center"/>
    </xf>
    <xf numFmtId="49" fontId="10" fillId="0" borderId="18" xfId="1" applyNumberFormat="1" applyFont="1" applyBorder="1" applyAlignment="1">
      <alignment horizontal="center" vertical="center"/>
    </xf>
    <xf numFmtId="0" fontId="10" fillId="0" borderId="11" xfId="1" applyFont="1" applyBorder="1" applyAlignment="1">
      <alignment vertical="center"/>
    </xf>
    <xf numFmtId="0" fontId="4" fillId="0" borderId="5" xfId="1" applyFont="1" applyBorder="1"/>
    <xf numFmtId="0" fontId="15" fillId="0" borderId="0" xfId="1" applyFont="1" applyAlignment="1">
      <alignment horizontal="left"/>
    </xf>
    <xf numFmtId="0" fontId="10" fillId="0" borderId="93" xfId="1" applyFont="1" applyBorder="1" applyAlignment="1">
      <alignment vertical="center"/>
    </xf>
    <xf numFmtId="0" fontId="10" fillId="0" borderId="0" xfId="1" applyFont="1" applyAlignment="1">
      <alignment horizontal="left" vertical="top" wrapText="1"/>
    </xf>
    <xf numFmtId="0" fontId="12" fillId="0" borderId="0" xfId="1" applyFont="1" applyAlignment="1">
      <alignment horizontal="right" vertical="center"/>
    </xf>
    <xf numFmtId="49" fontId="10" fillId="10" borderId="37" xfId="1" applyNumberFormat="1" applyFont="1" applyFill="1" applyBorder="1" applyAlignment="1">
      <alignment horizontal="center" vertical="center" shrinkToFit="1"/>
    </xf>
    <xf numFmtId="49" fontId="10" fillId="10" borderId="41" xfId="1" applyNumberFormat="1" applyFont="1" applyFill="1" applyBorder="1" applyAlignment="1">
      <alignment horizontal="center" vertical="center" shrinkToFit="1"/>
    </xf>
    <xf numFmtId="0" fontId="18" fillId="0" borderId="40" xfId="1" applyFont="1" applyBorder="1" applyAlignment="1">
      <alignment vertical="center"/>
    </xf>
    <xf numFmtId="0" fontId="15" fillId="0" borderId="95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9" fillId="0" borderId="79" xfId="1" applyFont="1" applyBorder="1" applyAlignment="1">
      <alignment horizontal="right" vertical="center"/>
    </xf>
    <xf numFmtId="0" fontId="9" fillId="0" borderId="27" xfId="1" applyFont="1" applyBorder="1" applyAlignment="1">
      <alignment horizontal="right" vertical="center"/>
    </xf>
    <xf numFmtId="0" fontId="9" fillId="0" borderId="82" xfId="1" applyFont="1" applyBorder="1" applyAlignment="1">
      <alignment horizontal="right" vertical="center"/>
    </xf>
    <xf numFmtId="0" fontId="9" fillId="0" borderId="29" xfId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49" fontId="10" fillId="0" borderId="15" xfId="1" applyNumberFormat="1" applyFont="1" applyBorder="1" applyAlignment="1">
      <alignment horizontal="left" vertical="center"/>
    </xf>
    <xf numFmtId="49" fontId="10" fillId="0" borderId="16" xfId="1" applyNumberFormat="1" applyFont="1" applyBorder="1" applyAlignment="1">
      <alignment horizontal="left" vertical="center"/>
    </xf>
    <xf numFmtId="0" fontId="10" fillId="11" borderId="67" xfId="1" applyFont="1" applyFill="1" applyBorder="1" applyAlignment="1">
      <alignment horizontal="left" vertical="center"/>
    </xf>
    <xf numFmtId="0" fontId="10" fillId="11" borderId="16" xfId="1" applyFont="1" applyFill="1" applyBorder="1" applyAlignment="1">
      <alignment horizontal="left" vertical="center"/>
    </xf>
    <xf numFmtId="0" fontId="10" fillId="11" borderId="68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right" vertical="top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21" fillId="0" borderId="5" xfId="1" applyFont="1" applyBorder="1" applyAlignment="1">
      <alignment horizontal="right" vertical="top"/>
    </xf>
    <xf numFmtId="177" fontId="18" fillId="0" borderId="5" xfId="1" applyNumberFormat="1" applyFont="1" applyBorder="1" applyAlignment="1" applyProtection="1">
      <alignment horizontal="right" vertical="top"/>
      <protection hidden="1"/>
    </xf>
    <xf numFmtId="0" fontId="21" fillId="0" borderId="0" xfId="1" applyFont="1" applyAlignment="1">
      <alignment horizontal="right" vertical="top"/>
    </xf>
    <xf numFmtId="49" fontId="10" fillId="0" borderId="68" xfId="1" applyNumberFormat="1" applyFont="1" applyBorder="1" applyAlignment="1">
      <alignment horizontal="left" vertical="center"/>
    </xf>
    <xf numFmtId="49" fontId="10" fillId="0" borderId="69" xfId="1" applyNumberFormat="1" applyFont="1" applyBorder="1" applyAlignment="1">
      <alignment horizontal="left" vertical="center"/>
    </xf>
    <xf numFmtId="0" fontId="19" fillId="0" borderId="0" xfId="1" applyFont="1" applyAlignment="1">
      <alignment horizontal="center" vertical="top"/>
    </xf>
    <xf numFmtId="177" fontId="9" fillId="3" borderId="46" xfId="1" applyNumberFormat="1" applyFont="1" applyFill="1" applyBorder="1" applyAlignment="1" applyProtection="1">
      <alignment horizontal="center" vertical="center"/>
      <protection hidden="1"/>
    </xf>
    <xf numFmtId="177" fontId="9" fillId="3" borderId="74" xfId="1" applyNumberFormat="1" applyFont="1" applyFill="1" applyBorder="1" applyAlignment="1" applyProtection="1">
      <alignment horizontal="center" vertical="center"/>
      <protection hidden="1"/>
    </xf>
    <xf numFmtId="49" fontId="10" fillId="2" borderId="72" xfId="1" applyNumberFormat="1" applyFont="1" applyFill="1" applyBorder="1" applyAlignment="1">
      <alignment horizontal="center" vertical="center" wrapText="1"/>
    </xf>
    <xf numFmtId="49" fontId="10" fillId="2" borderId="73" xfId="1" applyNumberFormat="1" applyFont="1" applyFill="1" applyBorder="1" applyAlignment="1">
      <alignment horizontal="center" vertical="center" wrapText="1"/>
    </xf>
    <xf numFmtId="177" fontId="9" fillId="3" borderId="84" xfId="1" applyNumberFormat="1" applyFont="1" applyFill="1" applyBorder="1" applyAlignment="1" applyProtection="1">
      <alignment horizontal="center" vertical="center"/>
      <protection hidden="1"/>
    </xf>
    <xf numFmtId="177" fontId="9" fillId="3" borderId="85" xfId="1" applyNumberFormat="1" applyFont="1" applyFill="1" applyBorder="1" applyAlignment="1" applyProtection="1">
      <alignment horizontal="center" vertical="center"/>
      <protection hidden="1"/>
    </xf>
    <xf numFmtId="0" fontId="10" fillId="2" borderId="13" xfId="1" applyFont="1" applyFill="1" applyBorder="1" applyAlignment="1">
      <alignment horizontal="center" vertical="center"/>
    </xf>
    <xf numFmtId="0" fontId="10" fillId="2" borderId="71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7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0" fillId="2" borderId="70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49" fontId="10" fillId="2" borderId="45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59" xfId="1" applyNumberFormat="1" applyFont="1" applyFill="1" applyBorder="1" applyAlignment="1" applyProtection="1">
      <alignment horizontal="center" vertical="center" wrapText="1"/>
      <protection hidden="1"/>
    </xf>
    <xf numFmtId="49" fontId="10" fillId="0" borderId="10" xfId="1" applyNumberFormat="1" applyFont="1" applyBorder="1" applyAlignment="1">
      <alignment horizontal="left" vertical="center"/>
    </xf>
    <xf numFmtId="49" fontId="10" fillId="0" borderId="18" xfId="1" applyNumberFormat="1" applyFont="1" applyBorder="1" applyAlignment="1">
      <alignment horizontal="left" vertical="center"/>
    </xf>
    <xf numFmtId="49" fontId="10" fillId="0" borderId="19" xfId="1" applyNumberFormat="1" applyFont="1" applyBorder="1" applyAlignment="1">
      <alignment horizontal="left" vertical="center"/>
    </xf>
    <xf numFmtId="49" fontId="10" fillId="0" borderId="30" xfId="1" applyNumberFormat="1" applyFont="1" applyBorder="1" applyAlignment="1">
      <alignment horizontal="left" vertical="center"/>
    </xf>
    <xf numFmtId="49" fontId="10" fillId="0" borderId="11" xfId="1" applyNumberFormat="1" applyFont="1" applyBorder="1" applyAlignment="1">
      <alignment horizontal="left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91" xfId="1" applyFont="1" applyFill="1" applyBorder="1" applyAlignment="1">
      <alignment horizontal="center" vertical="center"/>
    </xf>
    <xf numFmtId="0" fontId="14" fillId="11" borderId="31" xfId="1" applyFont="1" applyFill="1" applyBorder="1" applyAlignment="1">
      <alignment horizontal="left" vertical="center"/>
    </xf>
    <xf numFmtId="0" fontId="14" fillId="11" borderId="10" xfId="1" applyFont="1" applyFill="1" applyBorder="1" applyAlignment="1">
      <alignment horizontal="left" vertical="center"/>
    </xf>
    <xf numFmtId="0" fontId="14" fillId="11" borderId="11" xfId="1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35" xfId="1" applyFont="1" applyFill="1" applyBorder="1" applyAlignment="1">
      <alignment horizontal="center" vertical="center"/>
    </xf>
    <xf numFmtId="0" fontId="12" fillId="2" borderId="28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36" xfId="1" applyFont="1" applyFill="1" applyBorder="1" applyAlignment="1">
      <alignment horizontal="center" vertical="center"/>
    </xf>
    <xf numFmtId="49" fontId="10" fillId="2" borderId="45" xfId="1" applyNumberFormat="1" applyFont="1" applyFill="1" applyBorder="1" applyAlignment="1">
      <alignment horizontal="center" vertical="center" wrapText="1"/>
    </xf>
    <xf numFmtId="49" fontId="10" fillId="2" borderId="59" xfId="1" applyNumberFormat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28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49" fontId="9" fillId="0" borderId="29" xfId="1" applyNumberFormat="1" applyFont="1" applyBorder="1" applyAlignment="1">
      <alignment horizontal="left" vertical="center"/>
    </xf>
    <xf numFmtId="49" fontId="9" fillId="0" borderId="5" xfId="1" applyNumberFormat="1" applyFont="1" applyBorder="1" applyAlignment="1">
      <alignment horizontal="left" vertical="center"/>
    </xf>
    <xf numFmtId="49" fontId="9" fillId="0" borderId="6" xfId="1" applyNumberFormat="1" applyFont="1" applyBorder="1" applyAlignment="1">
      <alignment horizontal="left" vertical="center"/>
    </xf>
    <xf numFmtId="49" fontId="9" fillId="0" borderId="27" xfId="1" applyNumberFormat="1" applyFont="1" applyBorder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0" fontId="9" fillId="0" borderId="96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11" borderId="27" xfId="1" applyFont="1" applyFill="1" applyBorder="1" applyAlignment="1">
      <alignment horizontal="left"/>
    </xf>
    <xf numFmtId="0" fontId="9" fillId="11" borderId="0" xfId="1" applyFont="1" applyFill="1" applyAlignment="1">
      <alignment horizontal="left"/>
    </xf>
    <xf numFmtId="0" fontId="9" fillId="11" borderId="2" xfId="1" applyFont="1" applyFill="1" applyBorder="1" applyAlignment="1">
      <alignment horizontal="left"/>
    </xf>
    <xf numFmtId="0" fontId="18" fillId="2" borderId="8" xfId="1" applyFont="1" applyFill="1" applyBorder="1" applyAlignment="1">
      <alignment horizontal="center" vertical="center" wrapText="1"/>
    </xf>
    <xf numFmtId="0" fontId="18" fillId="2" borderId="4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49" fontId="9" fillId="0" borderId="19" xfId="1" applyNumberFormat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177" fontId="18" fillId="3" borderId="94" xfId="1" applyNumberFormat="1" applyFont="1" applyFill="1" applyBorder="1" applyAlignment="1" applyProtection="1">
      <alignment horizontal="center" vertical="center"/>
      <protection hidden="1"/>
    </xf>
    <xf numFmtId="177" fontId="18" fillId="3" borderId="40" xfId="1" applyNumberFormat="1" applyFont="1" applyFill="1" applyBorder="1" applyAlignment="1" applyProtection="1">
      <alignment horizontal="center" vertical="center"/>
      <protection hidden="1"/>
    </xf>
    <xf numFmtId="177" fontId="18" fillId="3" borderId="9" xfId="1" applyNumberFormat="1" applyFont="1" applyFill="1" applyBorder="1" applyAlignment="1" applyProtection="1">
      <alignment horizontal="center" vertical="center"/>
      <protection hidden="1"/>
    </xf>
    <xf numFmtId="0" fontId="9" fillId="0" borderId="80" xfId="1" applyFont="1" applyBorder="1" applyAlignment="1">
      <alignment horizontal="left" vertical="center"/>
    </xf>
    <xf numFmtId="0" fontId="9" fillId="0" borderId="81" xfId="1" applyFont="1" applyBorder="1" applyAlignment="1">
      <alignment horizontal="left" vertical="center"/>
    </xf>
    <xf numFmtId="0" fontId="15" fillId="11" borderId="3" xfId="1" applyFont="1" applyFill="1" applyBorder="1" applyAlignment="1">
      <alignment horizontal="right" vertical="center"/>
    </xf>
    <xf numFmtId="0" fontId="15" fillId="11" borderId="1" xfId="1" applyFont="1" applyFill="1" applyBorder="1" applyAlignment="1">
      <alignment horizontal="right" vertical="center"/>
    </xf>
    <xf numFmtId="0" fontId="9" fillId="0" borderId="29" xfId="1" applyFont="1" applyBorder="1" applyAlignment="1">
      <alignment horizontal="center" vertical="center" shrinkToFit="1"/>
    </xf>
    <xf numFmtId="0" fontId="9" fillId="0" borderId="39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left" vertical="center" shrinkToFit="1"/>
    </xf>
    <xf numFmtId="0" fontId="21" fillId="0" borderId="0" xfId="1" applyFont="1" applyAlignment="1">
      <alignment horizontal="right" vertical="top"/>
    </xf>
    <xf numFmtId="0" fontId="16" fillId="11" borderId="7" xfId="1" applyFont="1" applyFill="1" applyBorder="1" applyAlignment="1">
      <alignment horizontal="right" vertical="top"/>
    </xf>
    <xf numFmtId="0" fontId="16" fillId="11" borderId="3" xfId="1" applyFont="1" applyFill="1" applyBorder="1" applyAlignment="1">
      <alignment horizontal="right" vertical="top"/>
    </xf>
    <xf numFmtId="0" fontId="16" fillId="11" borderId="1" xfId="1" applyFont="1" applyFill="1" applyBorder="1" applyAlignment="1">
      <alignment horizontal="right" vertical="top"/>
    </xf>
    <xf numFmtId="0" fontId="9" fillId="0" borderId="83" xfId="1" applyFont="1" applyBorder="1" applyAlignment="1">
      <alignment horizontal="left" vertical="center"/>
    </xf>
    <xf numFmtId="49" fontId="9" fillId="0" borderId="93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10" fillId="0" borderId="32" xfId="1" applyNumberFormat="1" applyFont="1" applyBorder="1" applyAlignment="1">
      <alignment horizontal="left" vertical="center"/>
    </xf>
    <xf numFmtId="49" fontId="10" fillId="0" borderId="33" xfId="1" applyNumberFormat="1" applyFont="1" applyBorder="1" applyAlignment="1">
      <alignment horizontal="left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49" fontId="8" fillId="9" borderId="92" xfId="1" applyNumberFormat="1" applyFont="1" applyFill="1" applyBorder="1" applyAlignment="1">
      <alignment horizontal="center" vertical="center"/>
    </xf>
    <xf numFmtId="49" fontId="8" fillId="9" borderId="40" xfId="1" applyNumberFormat="1" applyFont="1" applyFill="1" applyBorder="1" applyAlignment="1">
      <alignment horizontal="center" vertical="center"/>
    </xf>
    <xf numFmtId="49" fontId="8" fillId="9" borderId="9" xfId="1" applyNumberFormat="1" applyFont="1" applyFill="1" applyBorder="1" applyAlignment="1">
      <alignment horizontal="center" vertical="center"/>
    </xf>
    <xf numFmtId="49" fontId="10" fillId="0" borderId="93" xfId="1" applyNumberFormat="1" applyFont="1" applyBorder="1" applyAlignment="1">
      <alignment horizontal="left" vertical="center"/>
    </xf>
    <xf numFmtId="0" fontId="9" fillId="2" borderId="77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49" fontId="10" fillId="0" borderId="10" xfId="1" applyNumberFormat="1" applyFont="1" applyBorder="1" applyAlignment="1">
      <alignment horizontal="left" vertical="center" wrapText="1"/>
    </xf>
    <xf numFmtId="49" fontId="10" fillId="0" borderId="11" xfId="1" applyNumberFormat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5" xfId="1" applyFont="1" applyBorder="1" applyAlignment="1">
      <alignment horizontal="left"/>
    </xf>
    <xf numFmtId="49" fontId="10" fillId="0" borderId="20" xfId="1" applyNumberFormat="1" applyFont="1" applyBorder="1" applyAlignment="1">
      <alignment horizontal="left" vertical="center"/>
    </xf>
    <xf numFmtId="49" fontId="10" fillId="0" borderId="34" xfId="1" applyNumberFormat="1" applyFont="1" applyBorder="1" applyAlignment="1">
      <alignment horizontal="left" vertical="center"/>
    </xf>
    <xf numFmtId="49" fontId="10" fillId="0" borderId="16" xfId="1" applyNumberFormat="1" applyFont="1" applyBorder="1" applyAlignment="1">
      <alignment horizontal="left" vertical="center" shrinkToFit="1"/>
    </xf>
    <xf numFmtId="0" fontId="16" fillId="0" borderId="0" xfId="1" applyFont="1" applyAlignment="1">
      <alignment horizontal="left" vertical="top" wrapText="1"/>
    </xf>
  </cellXfs>
  <cellStyles count="4">
    <cellStyle name="パーセント 2" xfId="3" xr:uid="{F21DF743-770B-42E9-933E-9ECE4077CA0F}"/>
    <cellStyle name="桁区切り 2" xfId="2" xr:uid="{0087D284-0101-48CA-8BEC-9B756A02142A}"/>
    <cellStyle name="標準" xfId="0" builtinId="0"/>
    <cellStyle name="標準 2" xfId="1" xr:uid="{49140B86-BBEF-4BF8-BB91-849595CBBC5E}"/>
  </cellStyles>
  <dxfs count="0"/>
  <tableStyles count="0" defaultTableStyle="TableStyleMedium2" defaultPivotStyle="PivotStyleLight16"/>
  <colors>
    <mruColors>
      <color rgb="FFFFFFEB"/>
      <color rgb="FFFEF2EC"/>
      <color rgb="FFF7C5CA"/>
      <color rgb="FFFFFDD0"/>
      <color rgb="FFFFF2CC"/>
      <color rgb="FFF5B5BB"/>
      <color rgb="FF7DCBCC"/>
      <color rgb="FFFFE35B"/>
      <color rgb="FFE3D7A3"/>
      <color rgb="FFCEE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H$27" lockText="1" noThreeD="1"/>
</file>

<file path=xl/ctrlProps/ctrlProp11.xml><?xml version="1.0" encoding="utf-8"?>
<formControlPr xmlns="http://schemas.microsoft.com/office/spreadsheetml/2009/9/main" objectType="CheckBox" fmlaLink="$J$27" lockText="1" noThreeD="1"/>
</file>

<file path=xl/ctrlProps/ctrlProp12.xml><?xml version="1.0" encoding="utf-8"?>
<formControlPr xmlns="http://schemas.microsoft.com/office/spreadsheetml/2009/9/main" objectType="CheckBox" fmlaLink="$L$27" lockText="1" noThreeD="1"/>
</file>

<file path=xl/ctrlProps/ctrlProp13.xml><?xml version="1.0" encoding="utf-8"?>
<formControlPr xmlns="http://schemas.microsoft.com/office/spreadsheetml/2009/9/main" objectType="CheckBox" fmlaLink="$F$33" lockText="1" noThreeD="1"/>
</file>

<file path=xl/ctrlProps/ctrlProp14.xml><?xml version="1.0" encoding="utf-8"?>
<formControlPr xmlns="http://schemas.microsoft.com/office/spreadsheetml/2009/9/main" objectType="CheckBox" fmlaLink="$H$33" lockText="1" noThreeD="1"/>
</file>

<file path=xl/ctrlProps/ctrlProp15.xml><?xml version="1.0" encoding="utf-8"?>
<formControlPr xmlns="http://schemas.microsoft.com/office/spreadsheetml/2009/9/main" objectType="CheckBox" fmlaLink="$J$33" lockText="1" noThreeD="1"/>
</file>

<file path=xl/ctrlProps/ctrlProp16.xml><?xml version="1.0" encoding="utf-8"?>
<formControlPr xmlns="http://schemas.microsoft.com/office/spreadsheetml/2009/9/main" objectType="CheckBox" fmlaLink="$L$33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F$24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$F$30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F$21" lockText="1" noThreeD="1"/>
</file>

<file path=xl/ctrlProps/ctrlProp5.xml><?xml version="1.0" encoding="utf-8"?>
<formControlPr xmlns="http://schemas.microsoft.com/office/spreadsheetml/2009/9/main" objectType="CheckBox" fmlaLink="$H$21" lockText="1" noThreeD="1"/>
</file>

<file path=xl/ctrlProps/ctrlProp6.xml><?xml version="1.0" encoding="utf-8"?>
<formControlPr xmlns="http://schemas.microsoft.com/office/spreadsheetml/2009/9/main" objectType="CheckBox" fmlaLink="$J$21" lockText="1" noThreeD="1"/>
</file>

<file path=xl/ctrlProps/ctrlProp7.xml><?xml version="1.0" encoding="utf-8"?>
<formControlPr xmlns="http://schemas.microsoft.com/office/spreadsheetml/2009/9/main" objectType="CheckBox" fmlaLink="$L$21" lockText="1" noThreeD="1"/>
</file>

<file path=xl/ctrlProps/ctrlProp8.xml><?xml version="1.0" encoding="utf-8"?>
<formControlPr xmlns="http://schemas.microsoft.com/office/spreadsheetml/2009/9/main" objectType="CheckBox" fmlaLink="$N$21" lockText="1" noThreeD="1"/>
</file>

<file path=xl/ctrlProps/ctrlProp9.xml><?xml version="1.0" encoding="utf-8"?>
<formControlPr xmlns="http://schemas.microsoft.com/office/spreadsheetml/2009/9/main" objectType="CheckBox" fmlaLink="$F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39</xdr:row>
          <xdr:rowOff>142875</xdr:rowOff>
        </xdr:from>
        <xdr:to>
          <xdr:col>3</xdr:col>
          <xdr:colOff>171450</xdr:colOff>
          <xdr:row>44</xdr:row>
          <xdr:rowOff>66675</xdr:rowOff>
        </xdr:to>
        <xdr:sp macro="" textlink="">
          <xdr:nvSpPr>
            <xdr:cNvPr id="1104" name="Group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23</xdr:row>
          <xdr:rowOff>0</xdr:rowOff>
        </xdr:from>
        <xdr:to>
          <xdr:col>4</xdr:col>
          <xdr:colOff>523875</xdr:colOff>
          <xdr:row>24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29</xdr:row>
          <xdr:rowOff>0</xdr:rowOff>
        </xdr:from>
        <xdr:to>
          <xdr:col>4</xdr:col>
          <xdr:colOff>523875</xdr:colOff>
          <xdr:row>30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20</xdr:row>
          <xdr:rowOff>0</xdr:rowOff>
        </xdr:from>
        <xdr:to>
          <xdr:col>4</xdr:col>
          <xdr:colOff>504825</xdr:colOff>
          <xdr:row>21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0</xdr:rowOff>
        </xdr:from>
        <xdr:to>
          <xdr:col>6</xdr:col>
          <xdr:colOff>523875</xdr:colOff>
          <xdr:row>21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20</xdr:row>
          <xdr:rowOff>0</xdr:rowOff>
        </xdr:from>
        <xdr:to>
          <xdr:col>8</xdr:col>
          <xdr:colOff>523875</xdr:colOff>
          <xdr:row>21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20</xdr:row>
          <xdr:rowOff>0</xdr:rowOff>
        </xdr:from>
        <xdr:to>
          <xdr:col>10</xdr:col>
          <xdr:colOff>523875</xdr:colOff>
          <xdr:row>21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20</xdr:row>
          <xdr:rowOff>0</xdr:rowOff>
        </xdr:from>
        <xdr:to>
          <xdr:col>12</xdr:col>
          <xdr:colOff>504825</xdr:colOff>
          <xdr:row>21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26</xdr:row>
          <xdr:rowOff>0</xdr:rowOff>
        </xdr:from>
        <xdr:to>
          <xdr:col>4</xdr:col>
          <xdr:colOff>523875</xdr:colOff>
          <xdr:row>27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26</xdr:row>
          <xdr:rowOff>0</xdr:rowOff>
        </xdr:from>
        <xdr:to>
          <xdr:col>6</xdr:col>
          <xdr:colOff>485775</xdr:colOff>
          <xdr:row>27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8</xdr:col>
          <xdr:colOff>523875</xdr:colOff>
          <xdr:row>27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26</xdr:row>
          <xdr:rowOff>0</xdr:rowOff>
        </xdr:from>
        <xdr:to>
          <xdr:col>10</xdr:col>
          <xdr:colOff>523875</xdr:colOff>
          <xdr:row>27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32</xdr:row>
          <xdr:rowOff>0</xdr:rowOff>
        </xdr:from>
        <xdr:to>
          <xdr:col>4</xdr:col>
          <xdr:colOff>523875</xdr:colOff>
          <xdr:row>33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32</xdr:row>
          <xdr:rowOff>0</xdr:rowOff>
        </xdr:from>
        <xdr:to>
          <xdr:col>6</xdr:col>
          <xdr:colOff>485775</xdr:colOff>
          <xdr:row>33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32</xdr:row>
          <xdr:rowOff>0</xdr:rowOff>
        </xdr:from>
        <xdr:to>
          <xdr:col>8</xdr:col>
          <xdr:colOff>523875</xdr:colOff>
          <xdr:row>33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32</xdr:row>
          <xdr:rowOff>0</xdr:rowOff>
        </xdr:from>
        <xdr:to>
          <xdr:col>10</xdr:col>
          <xdr:colOff>504825</xdr:colOff>
          <xdr:row>33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7</xdr:row>
          <xdr:rowOff>47625</xdr:rowOff>
        </xdr:from>
        <xdr:to>
          <xdr:col>15</xdr:col>
          <xdr:colOff>47625</xdr:colOff>
          <xdr:row>7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37</xdr:row>
          <xdr:rowOff>152400</xdr:rowOff>
        </xdr:from>
        <xdr:to>
          <xdr:col>2</xdr:col>
          <xdr:colOff>361950</xdr:colOff>
          <xdr:row>39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46</xdr:row>
          <xdr:rowOff>238125</xdr:rowOff>
        </xdr:from>
        <xdr:to>
          <xdr:col>2</xdr:col>
          <xdr:colOff>400050</xdr:colOff>
          <xdr:row>48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47</xdr:row>
          <xdr:rowOff>219075</xdr:rowOff>
        </xdr:from>
        <xdr:to>
          <xdr:col>2</xdr:col>
          <xdr:colOff>400050</xdr:colOff>
          <xdr:row>49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46</xdr:row>
          <xdr:rowOff>228600</xdr:rowOff>
        </xdr:from>
        <xdr:to>
          <xdr:col>8</xdr:col>
          <xdr:colOff>0</xdr:colOff>
          <xdr:row>48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46</xdr:row>
          <xdr:rowOff>219075</xdr:rowOff>
        </xdr:from>
        <xdr:to>
          <xdr:col>14</xdr:col>
          <xdr:colOff>0</xdr:colOff>
          <xdr:row>48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39</xdr:row>
          <xdr:rowOff>171450</xdr:rowOff>
        </xdr:from>
        <xdr:to>
          <xdr:col>3</xdr:col>
          <xdr:colOff>38100</xdr:colOff>
          <xdr:row>41</xdr:row>
          <xdr:rowOff>47625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40</xdr:row>
          <xdr:rowOff>161925</xdr:rowOff>
        </xdr:from>
        <xdr:to>
          <xdr:col>3</xdr:col>
          <xdr:colOff>38100</xdr:colOff>
          <xdr:row>42</xdr:row>
          <xdr:rowOff>47625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41</xdr:row>
          <xdr:rowOff>161925</xdr:rowOff>
        </xdr:from>
        <xdr:to>
          <xdr:col>3</xdr:col>
          <xdr:colOff>38100</xdr:colOff>
          <xdr:row>43</xdr:row>
          <xdr:rowOff>47625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42</xdr:row>
          <xdr:rowOff>161925</xdr:rowOff>
        </xdr:from>
        <xdr:to>
          <xdr:col>3</xdr:col>
          <xdr:colOff>38100</xdr:colOff>
          <xdr:row>44</xdr:row>
          <xdr:rowOff>47625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51</xdr:row>
          <xdr:rowOff>219075</xdr:rowOff>
        </xdr:from>
        <xdr:to>
          <xdr:col>8</xdr:col>
          <xdr:colOff>123825</xdr:colOff>
          <xdr:row>53</xdr:row>
          <xdr:rowOff>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51</xdr:row>
          <xdr:rowOff>0</xdr:rowOff>
        </xdr:from>
        <xdr:to>
          <xdr:col>21</xdr:col>
          <xdr:colOff>1009650</xdr:colOff>
          <xdr:row>53</xdr:row>
          <xdr:rowOff>171450</xdr:rowOff>
        </xdr:to>
        <xdr:sp macro="" textlink="">
          <xdr:nvSpPr>
            <xdr:cNvPr id="1110" name="Group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209550</xdr:rowOff>
        </xdr:from>
        <xdr:to>
          <xdr:col>3</xdr:col>
          <xdr:colOff>142875</xdr:colOff>
          <xdr:row>53</xdr:row>
          <xdr:rowOff>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51</xdr:row>
          <xdr:rowOff>209550</xdr:rowOff>
        </xdr:from>
        <xdr:to>
          <xdr:col>14</xdr:col>
          <xdr:colOff>123825</xdr:colOff>
          <xdr:row>53</xdr:row>
          <xdr:rowOff>0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E9360-81B0-4878-A944-E2849F69D5CF}">
  <sheetPr published="0"/>
  <dimension ref="A1:G11"/>
  <sheetViews>
    <sheetView topLeftCell="A1048576" workbookViewId="0">
      <selection sqref="A1:XFD1048576"/>
    </sheetView>
  </sheetViews>
  <sheetFormatPr defaultRowHeight="18.75" zeroHeight="1"/>
  <cols>
    <col min="1" max="1" width="25.5" bestFit="1" customWidth="1"/>
    <col min="2" max="6" width="9" customWidth="1"/>
  </cols>
  <sheetData>
    <row r="1" spans="1:7" ht="19.5" hidden="1" thickBot="1">
      <c r="A1" s="31"/>
      <c r="B1" s="39">
        <v>2025</v>
      </c>
      <c r="C1" s="32">
        <v>2024</v>
      </c>
      <c r="D1" s="32">
        <v>2023</v>
      </c>
      <c r="E1" s="40">
        <v>2022</v>
      </c>
      <c r="F1" s="41">
        <v>2021</v>
      </c>
      <c r="G1" s="37" t="s">
        <v>42</v>
      </c>
    </row>
    <row r="2" spans="1:7" ht="19.5" hidden="1" thickTop="1">
      <c r="A2" s="33" t="s">
        <v>14</v>
      </c>
      <c r="B2" s="42">
        <f>SUMIF(購入申込書!F21:F21,"TRUE",購入申込書!$C$21:$D$21)</f>
        <v>0</v>
      </c>
      <c r="C2" s="43">
        <f>SUMIF(購入申込書!H21:H21,"TRUE",購入申込書!$C$21:$D$21)</f>
        <v>0</v>
      </c>
      <c r="D2" s="43">
        <f>SUMIF(購入申込書!J21:J21,"TRUE",購入申込書!$C$21:$D$21)</f>
        <v>0</v>
      </c>
      <c r="E2" s="43">
        <f>SUMIF(購入申込書!L21:L21,"TRUE",購入申込書!$C$21:$D$21)</f>
        <v>0</v>
      </c>
      <c r="F2" s="44">
        <f>SUMIF(購入申込書!N21:N21,"TRUE",購入申込書!$C$21:$D$21)</f>
        <v>0</v>
      </c>
      <c r="G2" s="45">
        <f>SUM(B2:F2)</f>
        <v>0</v>
      </c>
    </row>
    <row r="3" spans="1:7" hidden="1">
      <c r="A3" s="34" t="s">
        <v>43</v>
      </c>
      <c r="B3" s="46">
        <f>SUMIF(購入申込書!F24:F24,"TRUE",購入申込書!$C$24:$D$24)</f>
        <v>0</v>
      </c>
      <c r="C3" s="47">
        <f>SUMIF(購入申込書!F27:F27,"TRUE",購入申込書!$C$27:$D$27)</f>
        <v>0</v>
      </c>
      <c r="D3" s="47">
        <f>SUMIF(購入申込書!H27:H27,"TRUE",購入申込書!$C$27:$D$27)</f>
        <v>0</v>
      </c>
      <c r="E3" s="47">
        <f>SUMIF(購入申込書!J27:J27,"TRUE",購入申込書!$C$27:$D$27)</f>
        <v>0</v>
      </c>
      <c r="F3" s="48">
        <f>SUMIF(購入申込書!L27:L27,"TRUE",購入申込書!$C$27:$D$27)</f>
        <v>0</v>
      </c>
      <c r="G3" s="49">
        <f t="shared" ref="G3" si="0">SUM(B3:F3)</f>
        <v>0</v>
      </c>
    </row>
    <row r="4" spans="1:7" ht="19.5" hidden="1" thickBot="1">
      <c r="A4" s="38" t="s">
        <v>44</v>
      </c>
      <c r="B4" s="50">
        <f>SUMIF(購入申込書!F30:F30,"TRUE",購入申込書!$C$30:$D$30)</f>
        <v>0</v>
      </c>
      <c r="C4" s="51">
        <f>SUMIF(購入申込書!F33:F33,"TRUE",購入申込書!$C$33:$D$33)</f>
        <v>0</v>
      </c>
      <c r="D4" s="51">
        <f>SUMIF(購入申込書!H33:H33,"TRUE",購入申込書!$C$33:$D$33)</f>
        <v>0</v>
      </c>
      <c r="E4" s="51">
        <f>SUMIF(購入申込書!J33:J33,"TRUE",購入申込書!$C$33:$D$33)</f>
        <v>0</v>
      </c>
      <c r="F4" s="52">
        <f>SUMIF(購入申込書!L33:L33,"TRUE",購入申込書!$C$33:$D$33)</f>
        <v>0</v>
      </c>
      <c r="G4" s="53">
        <f>SUM(B4:F4)</f>
        <v>0</v>
      </c>
    </row>
    <row r="5" spans="1:7" ht="19.5" hidden="1" thickBot="1">
      <c r="A5" s="35"/>
      <c r="B5" s="35"/>
      <c r="C5" s="35"/>
      <c r="D5" s="35"/>
      <c r="E5" s="35"/>
      <c r="F5" s="35"/>
      <c r="G5" s="36">
        <f>SUM(G2:G4)</f>
        <v>0</v>
      </c>
    </row>
    <row r="6" spans="1:7" hidden="1">
      <c r="A6" s="35"/>
      <c r="B6" s="35"/>
      <c r="C6" s="35"/>
      <c r="D6" s="35"/>
      <c r="E6" s="35"/>
      <c r="F6" s="35"/>
    </row>
    <row r="7" spans="1:7" hidden="1">
      <c r="B7" t="s">
        <v>25</v>
      </c>
      <c r="C7" t="s">
        <v>52</v>
      </c>
      <c r="D7" t="s">
        <v>53</v>
      </c>
    </row>
    <row r="8" spans="1:7" hidden="1">
      <c r="A8" t="s">
        <v>49</v>
      </c>
      <c r="B8" s="96">
        <v>110000</v>
      </c>
      <c r="C8" s="96">
        <v>8800</v>
      </c>
      <c r="D8" s="96">
        <v>8800</v>
      </c>
    </row>
    <row r="9" spans="1:7" hidden="1">
      <c r="A9" t="s">
        <v>50</v>
      </c>
      <c r="B9" s="96">
        <v>110000</v>
      </c>
      <c r="C9" s="96">
        <v>11000</v>
      </c>
      <c r="D9" s="96">
        <v>11000</v>
      </c>
    </row>
    <row r="10" spans="1:7" hidden="1">
      <c r="A10" t="s">
        <v>51</v>
      </c>
      <c r="B10" s="96">
        <v>110000</v>
      </c>
      <c r="C10" s="96">
        <v>11000</v>
      </c>
      <c r="D10" s="96">
        <v>11000</v>
      </c>
    </row>
    <row r="11" spans="1:7" hidden="1">
      <c r="A11" t="s">
        <v>12</v>
      </c>
      <c r="B11" s="96">
        <v>550000</v>
      </c>
      <c r="C11" s="96">
        <v>110000</v>
      </c>
      <c r="D11" s="96">
        <v>110000</v>
      </c>
    </row>
  </sheetData>
  <sheetProtection algorithmName="SHA-512" hashValue="HCaYb9ILedad2aMALJ9+OexcKW3hlIiufaNGZqUZF0z7NJZ5znquQmDTtMg0itaLBCKRVMqFATg3OljbVUfjoA==" saltValue="tEsLaKJyvRvhMi92iYNra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14A4-92CD-4022-B761-A615678E8883}">
  <sheetPr published="0"/>
  <dimension ref="A1:V69"/>
  <sheetViews>
    <sheetView tabSelected="1" zoomScale="98" zoomScaleNormal="98" zoomScaleSheetLayoutView="100" workbookViewId="0">
      <selection sqref="A1:P1"/>
    </sheetView>
  </sheetViews>
  <sheetFormatPr defaultColWidth="13" defaultRowHeight="14.25"/>
  <cols>
    <col min="1" max="2" width="7" style="1" customWidth="1"/>
    <col min="3" max="4" width="5.375" style="1" customWidth="1"/>
    <col min="5" max="5" width="7" style="1" customWidth="1"/>
    <col min="6" max="6" width="6.875" style="1" hidden="1" customWidth="1"/>
    <col min="7" max="7" width="7" style="1" customWidth="1"/>
    <col min="8" max="8" width="6.75" style="1" hidden="1" customWidth="1"/>
    <col min="9" max="9" width="7" style="1" customWidth="1"/>
    <col min="10" max="10" width="6.75" style="1" hidden="1" customWidth="1"/>
    <col min="11" max="11" width="7" style="1" customWidth="1"/>
    <col min="12" max="12" width="6.75" style="1" hidden="1" customWidth="1"/>
    <col min="13" max="13" width="7" style="1" customWidth="1"/>
    <col min="14" max="14" width="6.75" style="1" hidden="1" customWidth="1"/>
    <col min="15" max="15" width="6.75" style="1" customWidth="1"/>
    <col min="16" max="16" width="7.625" style="1" customWidth="1"/>
    <col min="17" max="17" width="13" style="1" customWidth="1"/>
    <col min="18" max="16384" width="13" style="1"/>
  </cols>
  <sheetData>
    <row r="1" spans="1:22" ht="28.35" customHeight="1">
      <c r="A1" s="131" t="s">
        <v>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22" ht="15" customHeight="1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22" ht="8.4499999999999993" customHeight="1">
      <c r="A3" s="7"/>
      <c r="B3" s="5"/>
      <c r="C3" s="5"/>
      <c r="D3" s="5"/>
      <c r="E3" s="5"/>
      <c r="F3" s="5"/>
      <c r="G3" s="5"/>
      <c r="H3" s="2"/>
      <c r="I3" s="2"/>
      <c r="J3" s="3"/>
      <c r="K3" s="3"/>
      <c r="N3" s="4"/>
      <c r="O3" s="4"/>
      <c r="P3" s="13"/>
    </row>
    <row r="4" spans="1:22" ht="31.35" customHeight="1">
      <c r="A4" s="215" t="s">
        <v>72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</row>
    <row r="5" spans="1:22" ht="5.85" customHeight="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62"/>
      <c r="P5" s="63"/>
    </row>
    <row r="6" spans="1:22" ht="19.5" thickBot="1">
      <c r="A6" s="224" t="s">
        <v>4</v>
      </c>
      <c r="B6" s="224"/>
      <c r="C6" s="224"/>
      <c r="D6" s="224"/>
      <c r="E6" s="5"/>
      <c r="F6" s="5"/>
      <c r="G6" s="5"/>
      <c r="H6" s="6"/>
      <c r="I6" s="6"/>
      <c r="J6" s="75"/>
      <c r="K6" s="75"/>
      <c r="L6" s="76"/>
      <c r="M6" s="76"/>
      <c r="N6" s="146"/>
      <c r="O6" s="146"/>
      <c r="P6" s="146"/>
    </row>
    <row r="7" spans="1:22" ht="17.45" customHeight="1">
      <c r="A7" s="142" t="s">
        <v>5</v>
      </c>
      <c r="B7" s="143"/>
      <c r="C7" s="228" t="s">
        <v>69</v>
      </c>
      <c r="D7" s="228"/>
      <c r="E7" s="120" t="s">
        <v>45</v>
      </c>
      <c r="F7" s="117"/>
      <c r="G7" s="118"/>
      <c r="H7" s="119"/>
      <c r="I7" s="120" t="s">
        <v>46</v>
      </c>
      <c r="J7" s="118"/>
      <c r="K7" s="119"/>
      <c r="L7" s="117"/>
      <c r="M7" s="121" t="s">
        <v>54</v>
      </c>
      <c r="N7" s="98"/>
      <c r="O7" s="220" t="s">
        <v>55</v>
      </c>
      <c r="P7" s="221"/>
    </row>
    <row r="8" spans="1:22" ht="25.7" customHeight="1">
      <c r="A8" s="140" t="s">
        <v>68</v>
      </c>
      <c r="B8" s="141"/>
      <c r="C8" s="21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77"/>
      <c r="O8" s="104"/>
      <c r="P8" s="101" t="s">
        <v>57</v>
      </c>
    </row>
    <row r="9" spans="1:22" ht="17.45" customHeight="1">
      <c r="A9" s="138" t="s">
        <v>6</v>
      </c>
      <c r="B9" s="139"/>
      <c r="C9" s="209"/>
      <c r="D9" s="210"/>
      <c r="E9" s="210"/>
      <c r="F9" s="210"/>
      <c r="G9" s="210"/>
      <c r="H9" s="97"/>
      <c r="I9" s="156" t="s">
        <v>70</v>
      </c>
      <c r="J9" s="157"/>
      <c r="K9" s="157"/>
      <c r="L9" s="157"/>
      <c r="M9" s="157"/>
      <c r="N9" s="157"/>
      <c r="O9" s="157"/>
      <c r="P9" s="158"/>
    </row>
    <row r="10" spans="1:22" s="8" customFormat="1" ht="17.45" customHeight="1">
      <c r="A10" s="138" t="s">
        <v>7</v>
      </c>
      <c r="B10" s="139"/>
      <c r="C10" s="122" t="s">
        <v>11</v>
      </c>
      <c r="D10" s="129"/>
      <c r="E10" s="122" t="s">
        <v>47</v>
      </c>
      <c r="F10" s="78"/>
      <c r="G10" s="130"/>
      <c r="H10" s="99"/>
      <c r="I10" s="211"/>
      <c r="J10" s="211"/>
      <c r="K10" s="211"/>
      <c r="L10" s="211"/>
      <c r="M10" s="211"/>
      <c r="N10" s="211"/>
      <c r="O10" s="211"/>
      <c r="P10" s="212"/>
      <c r="Q10" s="1"/>
      <c r="R10" s="1"/>
      <c r="S10" s="1"/>
      <c r="T10" s="1"/>
      <c r="U10" s="1"/>
      <c r="V10" s="1"/>
    </row>
    <row r="11" spans="1:22" s="8" customFormat="1" ht="17.45" customHeight="1">
      <c r="A11" s="138"/>
      <c r="B11" s="139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2"/>
      <c r="Q11" s="1"/>
      <c r="R11" s="1"/>
      <c r="S11" s="1"/>
      <c r="T11" s="1"/>
      <c r="U11" s="1"/>
      <c r="V11" s="1"/>
    </row>
    <row r="12" spans="1:22" s="8" customFormat="1" ht="17.45" customHeight="1">
      <c r="A12" s="138" t="s">
        <v>8</v>
      </c>
      <c r="B12" s="139"/>
      <c r="C12" s="149"/>
      <c r="D12" s="149"/>
      <c r="E12" s="149"/>
      <c r="F12" s="149"/>
      <c r="G12" s="150"/>
      <c r="H12" s="100"/>
      <c r="I12" s="54" t="s">
        <v>10</v>
      </c>
      <c r="J12" s="79"/>
      <c r="K12" s="222"/>
      <c r="L12" s="222"/>
      <c r="M12" s="222"/>
      <c r="N12" s="222"/>
      <c r="O12" s="222"/>
      <c r="P12" s="223"/>
      <c r="Q12" s="1"/>
      <c r="R12" s="1"/>
      <c r="S12" s="1"/>
      <c r="T12" s="1"/>
      <c r="U12" s="1"/>
      <c r="V12" s="1"/>
    </row>
    <row r="13" spans="1:22" ht="17.45" customHeight="1">
      <c r="A13" s="138" t="s">
        <v>9</v>
      </c>
      <c r="B13" s="13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53"/>
    </row>
    <row r="14" spans="1:22" ht="25.5" customHeight="1" thickBot="1">
      <c r="A14" s="144" t="s">
        <v>74</v>
      </c>
      <c r="B14" s="145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7"/>
    </row>
    <row r="15" spans="1:22" ht="14.1" customHeight="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66"/>
      <c r="L15" s="9"/>
      <c r="M15" s="9"/>
    </row>
    <row r="16" spans="1:22" s="27" customFormat="1" ht="19.7" customHeight="1">
      <c r="A16" s="191" t="s">
        <v>67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"/>
      <c r="R16" s="1"/>
      <c r="S16" s="1"/>
      <c r="T16" s="1"/>
      <c r="U16" s="1"/>
      <c r="V16" s="1"/>
    </row>
    <row r="17" spans="1:22" s="27" customFormat="1" ht="5.85" customHeight="1" thickBot="1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7"/>
      <c r="L17" s="4"/>
      <c r="M17" s="4"/>
      <c r="Q17" s="1"/>
      <c r="R17" s="1"/>
      <c r="S17" s="1"/>
      <c r="T17" s="1"/>
      <c r="U17" s="1"/>
      <c r="V17" s="1"/>
    </row>
    <row r="18" spans="1:22" s="27" customFormat="1" ht="19.7" customHeight="1" thickBot="1">
      <c r="A18" s="154" t="s">
        <v>48</v>
      </c>
      <c r="B18" s="155"/>
      <c r="C18" s="216"/>
      <c r="D18" s="217"/>
      <c r="E18" s="217"/>
      <c r="F18" s="217"/>
      <c r="G18" s="217"/>
      <c r="H18" s="217"/>
      <c r="I18" s="218"/>
      <c r="K18" s="103"/>
      <c r="Q18" s="1"/>
      <c r="R18" s="1"/>
      <c r="S18" s="1"/>
      <c r="T18" s="1"/>
      <c r="U18" s="1"/>
      <c r="V18" s="1"/>
    </row>
    <row r="19" spans="1:22" s="27" customFormat="1" ht="8.4499999999999993" customHeight="1" thickBo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7"/>
      <c r="L19" s="4"/>
      <c r="M19" s="4"/>
      <c r="Q19" s="1"/>
      <c r="R19" s="1"/>
      <c r="S19" s="1"/>
      <c r="T19" s="1"/>
      <c r="U19" s="1"/>
      <c r="V19" s="1"/>
    </row>
    <row r="20" spans="1:22" ht="19.7" customHeight="1" thickBot="1">
      <c r="A20" s="159" t="s">
        <v>25</v>
      </c>
      <c r="B20" s="213"/>
      <c r="C20" s="134" t="s">
        <v>13</v>
      </c>
      <c r="D20" s="135"/>
      <c r="E20" s="55" t="s">
        <v>17</v>
      </c>
      <c r="F20" s="55"/>
      <c r="G20" s="107" t="s">
        <v>19</v>
      </c>
      <c r="H20" s="56"/>
      <c r="I20" s="57" t="s">
        <v>20</v>
      </c>
      <c r="J20" s="57"/>
      <c r="K20" s="58" t="s">
        <v>21</v>
      </c>
      <c r="L20" s="68"/>
      <c r="M20" s="59" t="s">
        <v>22</v>
      </c>
      <c r="N20" s="69"/>
      <c r="O20" s="17"/>
      <c r="P20" s="17"/>
    </row>
    <row r="21" spans="1:22" ht="19.7" customHeight="1" thickTop="1" thickBot="1">
      <c r="A21" s="163"/>
      <c r="B21" s="214"/>
      <c r="C21" s="136" t="str">
        <f>IFERROR(VLOOKUP(C18,金額計算!$A$8:$D$11,2,FALSE),"")</f>
        <v/>
      </c>
      <c r="D21" s="137"/>
      <c r="E21" s="86"/>
      <c r="F21" s="87" t="b">
        <v>0</v>
      </c>
      <c r="G21" s="88"/>
      <c r="H21" s="89" t="b">
        <v>0</v>
      </c>
      <c r="I21" s="88"/>
      <c r="J21" s="89" t="b">
        <v>0</v>
      </c>
      <c r="K21" s="88"/>
      <c r="L21" s="90" t="b">
        <v>0</v>
      </c>
      <c r="M21" s="91"/>
      <c r="N21" s="74" t="b">
        <v>0</v>
      </c>
      <c r="O21" s="7"/>
      <c r="P21" s="7"/>
    </row>
    <row r="22" spans="1:22" s="10" customFormat="1" ht="28.35" customHeight="1" thickBot="1">
      <c r="A22" s="19"/>
      <c r="B22" s="26"/>
      <c r="C22" s="229" t="s">
        <v>76</v>
      </c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 t="b">
        <v>0</v>
      </c>
      <c r="P22" s="229"/>
      <c r="Q22" s="1"/>
      <c r="R22" s="1"/>
      <c r="S22" s="1"/>
      <c r="T22" s="1"/>
      <c r="U22" s="1"/>
      <c r="V22" s="1"/>
    </row>
    <row r="23" spans="1:22" s="10" customFormat="1" ht="19.7" customHeight="1" thickBot="1">
      <c r="A23" s="167" t="s">
        <v>27</v>
      </c>
      <c r="B23" s="168"/>
      <c r="C23" s="134" t="s">
        <v>13</v>
      </c>
      <c r="D23" s="135"/>
      <c r="E23" s="60" t="s">
        <v>18</v>
      </c>
      <c r="F23" s="64"/>
      <c r="M23" s="14"/>
      <c r="N23" s="14"/>
      <c r="O23" s="14"/>
      <c r="P23" s="14"/>
      <c r="Q23" s="1"/>
      <c r="R23" s="1"/>
      <c r="S23" s="1"/>
      <c r="T23" s="1"/>
      <c r="U23" s="1"/>
      <c r="V23" s="1"/>
    </row>
    <row r="24" spans="1:22" s="10" customFormat="1" ht="19.7" customHeight="1" thickTop="1" thickBot="1">
      <c r="A24" s="169"/>
      <c r="B24" s="170"/>
      <c r="C24" s="136" t="str">
        <f>IFERROR(VLOOKUP($C$18,金額計算!$A$8:$D$11,3,FALSE),"")</f>
        <v/>
      </c>
      <c r="D24" s="137"/>
      <c r="E24" s="110"/>
      <c r="F24" s="74" t="b">
        <v>0</v>
      </c>
      <c r="M24" s="15"/>
      <c r="N24" s="15"/>
      <c r="O24" s="15"/>
      <c r="P24" s="15"/>
      <c r="Q24" s="1"/>
      <c r="R24" s="1"/>
      <c r="S24" s="1"/>
      <c r="T24" s="1"/>
      <c r="U24" s="1"/>
      <c r="V24" s="1"/>
    </row>
    <row r="25" spans="1:22" s="10" customFormat="1" ht="6" customHeight="1" thickBot="1">
      <c r="A25" s="169"/>
      <c r="B25" s="170"/>
      <c r="C25" s="92"/>
      <c r="D25" s="92"/>
      <c r="E25" s="92"/>
      <c r="F25" s="18"/>
      <c r="G25" s="94"/>
      <c r="H25" s="95"/>
      <c r="I25" s="93"/>
      <c r="Q25" s="1"/>
      <c r="R25" s="1"/>
      <c r="S25" s="1"/>
      <c r="T25" s="1"/>
      <c r="U25" s="1"/>
      <c r="V25" s="1"/>
    </row>
    <row r="26" spans="1:22" s="10" customFormat="1" ht="19.7" customHeight="1" thickBot="1">
      <c r="A26" s="169"/>
      <c r="B26" s="170"/>
      <c r="C26" s="147" t="s">
        <v>13</v>
      </c>
      <c r="D26" s="148"/>
      <c r="E26" s="108" t="s">
        <v>19</v>
      </c>
      <c r="F26" s="61"/>
      <c r="G26" s="57" t="s">
        <v>20</v>
      </c>
      <c r="H26" s="57"/>
      <c r="I26" s="58" t="s">
        <v>21</v>
      </c>
      <c r="J26" s="68"/>
      <c r="K26" s="59" t="s">
        <v>22</v>
      </c>
      <c r="L26" s="69"/>
      <c r="M26" s="14"/>
      <c r="N26" s="14"/>
      <c r="O26" s="14"/>
      <c r="P26" s="14"/>
      <c r="Q26" s="1"/>
      <c r="R26" s="1"/>
      <c r="S26" s="1"/>
      <c r="T26" s="1"/>
      <c r="U26" s="1"/>
      <c r="V26" s="1"/>
    </row>
    <row r="27" spans="1:22" s="10" customFormat="1" ht="19.7" customHeight="1" thickTop="1" thickBot="1">
      <c r="A27" s="171"/>
      <c r="B27" s="172"/>
      <c r="C27" s="136" t="str">
        <f>IFERROR(C24*0.8,"")</f>
        <v/>
      </c>
      <c r="D27" s="137"/>
      <c r="E27" s="86"/>
      <c r="F27" s="87" t="b">
        <v>0</v>
      </c>
      <c r="G27" s="88"/>
      <c r="H27" s="89" t="b">
        <v>0</v>
      </c>
      <c r="I27" s="88"/>
      <c r="J27" s="90" t="b">
        <v>0</v>
      </c>
      <c r="K27" s="91"/>
      <c r="L27" s="74" t="b">
        <v>0</v>
      </c>
      <c r="M27" s="15"/>
      <c r="N27" s="15"/>
      <c r="O27" s="15"/>
      <c r="P27" s="15"/>
      <c r="Q27" s="1"/>
      <c r="R27" s="1"/>
      <c r="S27" s="1"/>
      <c r="T27" s="1"/>
      <c r="U27" s="1"/>
      <c r="V27" s="1"/>
    </row>
    <row r="28" spans="1:22" ht="5.85" customHeight="1" thickBot="1"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22" ht="19.7" customHeight="1" thickBot="1">
      <c r="A29" s="167" t="s">
        <v>28</v>
      </c>
      <c r="B29" s="168"/>
      <c r="C29" s="165" t="s">
        <v>13</v>
      </c>
      <c r="D29" s="166"/>
      <c r="E29" s="60" t="s">
        <v>18</v>
      </c>
      <c r="F29" s="64"/>
    </row>
    <row r="30" spans="1:22" ht="19.7" customHeight="1" thickTop="1" thickBot="1">
      <c r="A30" s="169"/>
      <c r="B30" s="170"/>
      <c r="C30" s="132" t="str">
        <f>IFERROR(VLOOKUP($C$18,金額計算!$A$8:$D$11,4,FALSE),"")</f>
        <v/>
      </c>
      <c r="D30" s="133"/>
      <c r="E30" s="70"/>
      <c r="F30" s="74" t="b">
        <v>0</v>
      </c>
    </row>
    <row r="31" spans="1:22" s="10" customFormat="1" ht="6" customHeight="1" thickBot="1">
      <c r="A31" s="169"/>
      <c r="B31" s="170"/>
      <c r="C31" s="24"/>
      <c r="D31" s="24"/>
      <c r="E31" s="24"/>
      <c r="F31" s="18"/>
      <c r="G31" s="94"/>
      <c r="H31" s="23"/>
      <c r="I31" s="65"/>
      <c r="Q31" s="1"/>
      <c r="R31" s="1"/>
      <c r="S31" s="1"/>
      <c r="T31" s="1"/>
      <c r="U31" s="1"/>
      <c r="V31" s="1"/>
    </row>
    <row r="32" spans="1:22" s="10" customFormat="1" ht="19.7" customHeight="1" thickBot="1">
      <c r="A32" s="169" t="s">
        <v>26</v>
      </c>
      <c r="B32" s="170"/>
      <c r="C32" s="165" t="s">
        <v>13</v>
      </c>
      <c r="D32" s="166"/>
      <c r="E32" s="108" t="s">
        <v>19</v>
      </c>
      <c r="F32" s="61"/>
      <c r="G32" s="57" t="s">
        <v>20</v>
      </c>
      <c r="H32" s="57"/>
      <c r="I32" s="58" t="s">
        <v>21</v>
      </c>
      <c r="J32" s="68"/>
      <c r="K32" s="59" t="s">
        <v>22</v>
      </c>
      <c r="L32" s="69"/>
      <c r="M32" s="14"/>
      <c r="N32" s="14"/>
      <c r="O32" s="14"/>
      <c r="P32" s="14"/>
      <c r="Q32" s="1"/>
      <c r="R32" s="1"/>
      <c r="S32" s="1"/>
      <c r="T32" s="1"/>
      <c r="U32" s="1"/>
      <c r="V32" s="1"/>
    </row>
    <row r="33" spans="1:22" s="10" customFormat="1" ht="19.7" customHeight="1" thickTop="1" thickBot="1">
      <c r="A33" s="171"/>
      <c r="B33" s="172"/>
      <c r="C33" s="132" t="str">
        <f>IFERROR(C30*0.8,"")</f>
        <v/>
      </c>
      <c r="D33" s="133"/>
      <c r="E33" s="71"/>
      <c r="F33" s="73" t="b">
        <v>0</v>
      </c>
      <c r="G33" s="72"/>
      <c r="H33" s="89" t="b">
        <v>0</v>
      </c>
      <c r="I33" s="88"/>
      <c r="J33" s="90" t="b">
        <v>0</v>
      </c>
      <c r="K33" s="91"/>
      <c r="L33" s="74" t="b">
        <v>0</v>
      </c>
      <c r="M33" s="15"/>
      <c r="N33" s="15"/>
      <c r="O33" s="15"/>
      <c r="P33" s="15"/>
      <c r="Q33" s="1"/>
      <c r="R33" s="1"/>
      <c r="S33" s="1"/>
      <c r="T33" s="1"/>
      <c r="U33" s="1"/>
      <c r="V33" s="1"/>
    </row>
    <row r="34" spans="1:22" ht="8.4499999999999993" customHeight="1" thickBot="1">
      <c r="A34" s="22"/>
      <c r="B34" s="22"/>
      <c r="C34" s="24"/>
      <c r="D34" s="24"/>
      <c r="E34" s="24"/>
      <c r="F34" s="25"/>
      <c r="G34" s="25"/>
      <c r="H34" s="65"/>
      <c r="I34" s="65"/>
      <c r="J34" s="65"/>
      <c r="K34" s="65"/>
      <c r="L34" s="65"/>
      <c r="M34" s="65"/>
      <c r="N34" s="65"/>
      <c r="O34" s="65"/>
      <c r="P34" s="7"/>
    </row>
    <row r="35" spans="1:22" ht="20.100000000000001" customHeight="1" thickBot="1">
      <c r="D35" s="16"/>
      <c r="E35" s="16"/>
      <c r="F35" s="16"/>
      <c r="G35" s="16"/>
      <c r="H35" s="16"/>
      <c r="I35" s="189" t="s">
        <v>66</v>
      </c>
      <c r="J35" s="190"/>
      <c r="K35" s="190"/>
      <c r="L35" s="109"/>
      <c r="M35" s="194">
        <f>金額計算!$G$5</f>
        <v>0</v>
      </c>
      <c r="N35" s="195"/>
      <c r="O35" s="195"/>
      <c r="P35" s="196"/>
    </row>
    <row r="36" spans="1:22" ht="11.25" customHeight="1">
      <c r="D36" s="16"/>
      <c r="E36" s="16"/>
      <c r="F36" s="16"/>
      <c r="G36" s="16"/>
      <c r="H36" s="16"/>
      <c r="I36" s="124"/>
      <c r="J36" s="124"/>
      <c r="K36" s="124"/>
      <c r="L36" s="125"/>
      <c r="M36" s="127"/>
      <c r="N36" s="127"/>
      <c r="O36" s="127"/>
      <c r="P36" s="126" t="s">
        <v>71</v>
      </c>
      <c r="Q36" s="128"/>
      <c r="R36" s="128"/>
      <c r="S36" s="128"/>
    </row>
    <row r="37" spans="1:22" ht="11.25" customHeight="1">
      <c r="A37" s="204" t="s">
        <v>77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</row>
    <row r="38" spans="1:22" ht="11.25" customHeight="1" thickBot="1">
      <c r="A38" s="20"/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0"/>
      <c r="O38" s="30"/>
      <c r="P38" s="123"/>
    </row>
    <row r="39" spans="1:22" ht="17.100000000000001" customHeight="1">
      <c r="A39" s="159" t="s">
        <v>15</v>
      </c>
      <c r="B39" s="160"/>
      <c r="C39" s="201"/>
      <c r="D39" s="203" t="s">
        <v>24</v>
      </c>
      <c r="E39" s="203"/>
      <c r="F39" s="203"/>
      <c r="G39" s="203"/>
      <c r="H39" s="203"/>
      <c r="I39" s="203"/>
      <c r="J39" s="203"/>
      <c r="K39" s="203"/>
      <c r="L39" s="29"/>
      <c r="M39" s="29"/>
      <c r="N39" s="29"/>
      <c r="O39" s="29"/>
      <c r="P39" s="81"/>
    </row>
    <row r="40" spans="1:22" ht="17.100000000000001" customHeight="1" thickBot="1">
      <c r="A40" s="163"/>
      <c r="B40" s="164"/>
      <c r="C40" s="202"/>
      <c r="D40" s="199" t="s">
        <v>73</v>
      </c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200"/>
    </row>
    <row r="41" spans="1:22" ht="17.100000000000001" customHeight="1">
      <c r="A41" s="159" t="s">
        <v>16</v>
      </c>
      <c r="B41" s="160"/>
      <c r="C41" s="115"/>
      <c r="D41" s="184" t="s">
        <v>1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5"/>
    </row>
    <row r="42" spans="1:22" ht="17.100000000000001" customHeight="1">
      <c r="A42" s="161"/>
      <c r="B42" s="162"/>
      <c r="C42" s="113"/>
      <c r="D42" s="173" t="s">
        <v>75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4"/>
    </row>
    <row r="43" spans="1:22" ht="17.100000000000001" customHeight="1">
      <c r="A43" s="161"/>
      <c r="B43" s="162"/>
      <c r="C43" s="113"/>
      <c r="D43" s="173" t="s">
        <v>2</v>
      </c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1:22" ht="17.100000000000001" customHeight="1">
      <c r="A44" s="161"/>
      <c r="B44" s="162"/>
      <c r="C44" s="113"/>
      <c r="D44" s="173" t="s">
        <v>35</v>
      </c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/>
    </row>
    <row r="45" spans="1:22" ht="17.100000000000001" customHeight="1" thickBot="1">
      <c r="A45" s="163"/>
      <c r="B45" s="164"/>
      <c r="C45" s="82" t="s">
        <v>34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83" t="s">
        <v>23</v>
      </c>
    </row>
    <row r="47" spans="1:22" ht="19.7" customHeight="1" thickBot="1">
      <c r="A47" s="193" t="s">
        <v>58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</row>
    <row r="48" spans="1:22" ht="18.600000000000001" customHeight="1">
      <c r="A48" s="159" t="s">
        <v>29</v>
      </c>
      <c r="B48" s="160"/>
      <c r="C48" s="112"/>
      <c r="D48" s="197" t="s">
        <v>32</v>
      </c>
      <c r="E48" s="198"/>
      <c r="F48" s="102"/>
      <c r="G48" s="114"/>
      <c r="H48" s="197" t="s">
        <v>33</v>
      </c>
      <c r="I48" s="197"/>
      <c r="J48" s="197"/>
      <c r="K48" s="198"/>
      <c r="L48" s="80"/>
      <c r="M48" s="80"/>
      <c r="N48" s="102"/>
      <c r="O48" s="197" t="s">
        <v>36</v>
      </c>
      <c r="P48" s="208"/>
    </row>
    <row r="49" spans="1:16" ht="18.600000000000001" customHeight="1">
      <c r="A49" s="161"/>
      <c r="B49" s="162"/>
      <c r="C49" s="113"/>
      <c r="D49" s="173" t="s">
        <v>38</v>
      </c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1:16" ht="18.600000000000001" customHeight="1">
      <c r="A50" s="161"/>
      <c r="B50" s="162"/>
      <c r="C50" s="84" t="s">
        <v>34</v>
      </c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85" t="s">
        <v>23</v>
      </c>
    </row>
    <row r="51" spans="1:16" ht="18.600000000000001" customHeight="1">
      <c r="A51" s="161"/>
      <c r="B51" s="162"/>
      <c r="C51" s="186" t="s">
        <v>37</v>
      </c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8"/>
    </row>
    <row r="52" spans="1:16" ht="18.600000000000001" customHeight="1" thickBot="1">
      <c r="A52" s="163"/>
      <c r="B52" s="164"/>
      <c r="C52" s="82" t="s">
        <v>34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83" t="s">
        <v>23</v>
      </c>
    </row>
    <row r="53" spans="1:16" ht="18.600000000000001" customHeight="1" thickBot="1">
      <c r="A53" s="161" t="s">
        <v>30</v>
      </c>
      <c r="B53" s="162"/>
      <c r="C53" s="113"/>
      <c r="D53" s="173" t="s">
        <v>39</v>
      </c>
      <c r="E53" s="183"/>
      <c r="F53" s="116"/>
      <c r="G53" s="28"/>
      <c r="H53" s="173" t="s">
        <v>40</v>
      </c>
      <c r="I53" s="173"/>
      <c r="J53" s="173"/>
      <c r="K53" s="183"/>
      <c r="L53" s="28"/>
      <c r="M53" s="8"/>
      <c r="N53" s="8"/>
      <c r="O53" s="173" t="s">
        <v>56</v>
      </c>
      <c r="P53" s="174"/>
    </row>
    <row r="54" spans="1:16" ht="17.100000000000001" customHeight="1">
      <c r="A54" s="159" t="s">
        <v>31</v>
      </c>
      <c r="B54" s="160"/>
      <c r="C54" s="175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1:16" ht="19.7" customHeight="1">
      <c r="A55" s="161"/>
      <c r="B55" s="162"/>
      <c r="C55" s="178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80"/>
    </row>
    <row r="56" spans="1:16" ht="19.7" customHeight="1">
      <c r="A56" s="161"/>
      <c r="B56" s="162"/>
      <c r="C56" s="178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80"/>
    </row>
    <row r="57" spans="1:16" ht="19.7" customHeight="1">
      <c r="A57" s="161"/>
      <c r="B57" s="162"/>
      <c r="C57" s="178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80"/>
    </row>
    <row r="58" spans="1:16" ht="19.7" customHeight="1" thickBot="1">
      <c r="A58" s="163"/>
      <c r="B58" s="164"/>
      <c r="C58" s="181"/>
      <c r="D58" s="182"/>
      <c r="E58" s="182"/>
      <c r="F58" s="182"/>
      <c r="G58" s="182"/>
      <c r="H58" s="182"/>
      <c r="I58" s="179"/>
      <c r="J58" s="179"/>
      <c r="K58" s="179"/>
      <c r="L58" s="179"/>
      <c r="M58" s="179"/>
      <c r="N58" s="179"/>
      <c r="O58" s="179"/>
      <c r="P58" s="180"/>
    </row>
    <row r="59" spans="1:16" ht="19.7" customHeight="1" thickBot="1">
      <c r="I59" s="205" t="s">
        <v>41</v>
      </c>
      <c r="J59" s="206"/>
      <c r="K59" s="206"/>
      <c r="L59" s="206"/>
      <c r="M59" s="206"/>
      <c r="N59" s="206"/>
      <c r="O59" s="206"/>
      <c r="P59" s="207"/>
    </row>
    <row r="61" spans="1:16">
      <c r="P61" s="111"/>
    </row>
    <row r="62" spans="1:16">
      <c r="A62" s="10" t="s">
        <v>59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6"/>
    </row>
    <row r="63" spans="1:16">
      <c r="A63" s="10"/>
      <c r="B63" s="11" t="s">
        <v>60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6"/>
    </row>
    <row r="64" spans="1:16">
      <c r="A64" s="10"/>
      <c r="B64" s="11" t="s">
        <v>61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6"/>
    </row>
    <row r="65" spans="1:22">
      <c r="A65" s="10"/>
      <c r="B65" s="11" t="s">
        <v>65</v>
      </c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6"/>
    </row>
    <row r="66" spans="1:2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6"/>
    </row>
    <row r="67" spans="1:22">
      <c r="A67" s="10" t="s">
        <v>62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6"/>
    </row>
    <row r="68" spans="1:22" s="11" customFormat="1">
      <c r="B68" s="11" t="s">
        <v>63</v>
      </c>
      <c r="P68" s="28"/>
      <c r="Q68" s="1"/>
      <c r="R68" s="1"/>
      <c r="S68" s="1"/>
      <c r="T68" s="1"/>
      <c r="U68" s="1"/>
      <c r="V68" s="1"/>
    </row>
    <row r="69" spans="1:22" s="11" customFormat="1">
      <c r="B69" s="11" t="s">
        <v>64</v>
      </c>
      <c r="P69" s="28"/>
      <c r="Q69" s="1"/>
      <c r="R69" s="1"/>
      <c r="S69" s="1"/>
      <c r="T69" s="1"/>
      <c r="U69" s="1"/>
      <c r="V69" s="1"/>
    </row>
  </sheetData>
  <sheetProtection algorithmName="SHA-512" hashValue="Q4z3RdHjXmRRrVTJJfJBN9t56lappgfMluE9QCwZAAu5Pq/C2Ao7GfMqo5Ke3W6Tvs1d0jkdEfS7IQhi0c/JDg==" saltValue="F4iqmDZjxCrcK+WNVO4YQg==" spinCount="100000" sheet="1" objects="1" scenarios="1"/>
  <protectedRanges>
    <protectedRange sqref="C18:I18" name="お申込内容"/>
    <protectedRange sqref="D45 D50 D52 C54" name="同封物等"/>
    <protectedRange sqref="G7 K7 C7:C9 D10 G10 K10 K12 C11:C14" name="申込者情報"/>
  </protectedRanges>
  <mergeCells count="69">
    <mergeCell ref="C9:G9"/>
    <mergeCell ref="I10:P10"/>
    <mergeCell ref="A20:B21"/>
    <mergeCell ref="A23:B27"/>
    <mergeCell ref="A4:P4"/>
    <mergeCell ref="C18:I18"/>
    <mergeCell ref="C8:M8"/>
    <mergeCell ref="O7:P7"/>
    <mergeCell ref="K12:P12"/>
    <mergeCell ref="A6:D6"/>
    <mergeCell ref="A15:J15"/>
    <mergeCell ref="C24:D24"/>
    <mergeCell ref="C14:P14"/>
    <mergeCell ref="C7:D7"/>
    <mergeCell ref="C22:P22"/>
    <mergeCell ref="A10:B11"/>
    <mergeCell ref="I59:P59"/>
    <mergeCell ref="H48:K48"/>
    <mergeCell ref="O48:P48"/>
    <mergeCell ref="H53:K53"/>
    <mergeCell ref="O53:P53"/>
    <mergeCell ref="D50:O50"/>
    <mergeCell ref="D52:O52"/>
    <mergeCell ref="A47:P47"/>
    <mergeCell ref="M35:P35"/>
    <mergeCell ref="A48:B52"/>
    <mergeCell ref="A39:B40"/>
    <mergeCell ref="D48:E48"/>
    <mergeCell ref="D40:P40"/>
    <mergeCell ref="C39:C40"/>
    <mergeCell ref="D39:K39"/>
    <mergeCell ref="A37:P37"/>
    <mergeCell ref="A13:B13"/>
    <mergeCell ref="C21:D21"/>
    <mergeCell ref="I35:K35"/>
    <mergeCell ref="A16:P16"/>
    <mergeCell ref="D45:O45"/>
    <mergeCell ref="I9:P9"/>
    <mergeCell ref="A41:B45"/>
    <mergeCell ref="C29:D29"/>
    <mergeCell ref="A53:B53"/>
    <mergeCell ref="A54:B58"/>
    <mergeCell ref="A29:B33"/>
    <mergeCell ref="C32:D32"/>
    <mergeCell ref="C33:D33"/>
    <mergeCell ref="D49:P49"/>
    <mergeCell ref="C54:P58"/>
    <mergeCell ref="D53:E53"/>
    <mergeCell ref="D42:P42"/>
    <mergeCell ref="D41:P41"/>
    <mergeCell ref="D43:P43"/>
    <mergeCell ref="D44:P44"/>
    <mergeCell ref="C51:P51"/>
    <mergeCell ref="A1:P1"/>
    <mergeCell ref="C30:D30"/>
    <mergeCell ref="C20:D20"/>
    <mergeCell ref="C23:D23"/>
    <mergeCell ref="C27:D27"/>
    <mergeCell ref="A12:B12"/>
    <mergeCell ref="A8:B8"/>
    <mergeCell ref="A9:B9"/>
    <mergeCell ref="A7:B7"/>
    <mergeCell ref="A14:B14"/>
    <mergeCell ref="N6:P6"/>
    <mergeCell ref="C26:D26"/>
    <mergeCell ref="C12:G12"/>
    <mergeCell ref="C11:P11"/>
    <mergeCell ref="C13:P13"/>
    <mergeCell ref="A18:B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300" verticalDpi="300" r:id="rId1"/>
  <headerFooter>
    <oddFooter>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4" r:id="rId4" name="Group Box 80">
              <controlPr defaultSize="0" autoFill="0" autoPict="0">
                <anchor moveWithCells="1">
                  <from>
                    <xdr:col>1</xdr:col>
                    <xdr:colOff>476250</xdr:colOff>
                    <xdr:row>39</xdr:row>
                    <xdr:rowOff>142875</xdr:rowOff>
                  </from>
                  <to>
                    <xdr:col>3</xdr:col>
                    <xdr:colOff>171450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180975</xdr:colOff>
                    <xdr:row>23</xdr:row>
                    <xdr:rowOff>0</xdr:rowOff>
                  </from>
                  <to>
                    <xdr:col>4</xdr:col>
                    <xdr:colOff>523875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180975</xdr:colOff>
                    <xdr:row>29</xdr:row>
                    <xdr:rowOff>0</xdr:rowOff>
                  </from>
                  <to>
                    <xdr:col>4</xdr:col>
                    <xdr:colOff>523875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4</xdr:col>
                    <xdr:colOff>171450</xdr:colOff>
                    <xdr:row>20</xdr:row>
                    <xdr:rowOff>0</xdr:rowOff>
                  </from>
                  <to>
                    <xdr:col>4</xdr:col>
                    <xdr:colOff>504825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6</xdr:col>
                    <xdr:colOff>190500</xdr:colOff>
                    <xdr:row>20</xdr:row>
                    <xdr:rowOff>0</xdr:rowOff>
                  </from>
                  <to>
                    <xdr:col>6</xdr:col>
                    <xdr:colOff>523875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8</xdr:col>
                    <xdr:colOff>180975</xdr:colOff>
                    <xdr:row>20</xdr:row>
                    <xdr:rowOff>0</xdr:rowOff>
                  </from>
                  <to>
                    <xdr:col>8</xdr:col>
                    <xdr:colOff>523875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10</xdr:col>
                    <xdr:colOff>180975</xdr:colOff>
                    <xdr:row>20</xdr:row>
                    <xdr:rowOff>0</xdr:rowOff>
                  </from>
                  <to>
                    <xdr:col>10</xdr:col>
                    <xdr:colOff>523875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31">
              <controlPr defaultSize="0" autoFill="0" autoLine="0" autoPict="0">
                <anchor moveWithCells="1">
                  <from>
                    <xdr:col>12</xdr:col>
                    <xdr:colOff>161925</xdr:colOff>
                    <xdr:row>20</xdr:row>
                    <xdr:rowOff>0</xdr:rowOff>
                  </from>
                  <to>
                    <xdr:col>12</xdr:col>
                    <xdr:colOff>504825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4</xdr:col>
                    <xdr:colOff>180975</xdr:colOff>
                    <xdr:row>26</xdr:row>
                    <xdr:rowOff>0</xdr:rowOff>
                  </from>
                  <to>
                    <xdr:col>4</xdr:col>
                    <xdr:colOff>523875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6</xdr:col>
                    <xdr:colOff>152400</xdr:colOff>
                    <xdr:row>26</xdr:row>
                    <xdr:rowOff>0</xdr:rowOff>
                  </from>
                  <to>
                    <xdr:col>6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8</xdr:col>
                    <xdr:colOff>523875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10</xdr:col>
                    <xdr:colOff>180975</xdr:colOff>
                    <xdr:row>26</xdr:row>
                    <xdr:rowOff>0</xdr:rowOff>
                  </from>
                  <to>
                    <xdr:col>10</xdr:col>
                    <xdr:colOff>523875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4</xdr:col>
                    <xdr:colOff>180975</xdr:colOff>
                    <xdr:row>32</xdr:row>
                    <xdr:rowOff>0</xdr:rowOff>
                  </from>
                  <to>
                    <xdr:col>4</xdr:col>
                    <xdr:colOff>523875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Check Box 55">
              <controlPr defaultSize="0" autoFill="0" autoLine="0" autoPict="0">
                <anchor moveWithCells="1">
                  <from>
                    <xdr:col>6</xdr:col>
                    <xdr:colOff>152400</xdr:colOff>
                    <xdr:row>32</xdr:row>
                    <xdr:rowOff>0</xdr:rowOff>
                  </from>
                  <to>
                    <xdr:col>6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" name="Check Box 59">
              <controlPr defaultSize="0" autoFill="0" autoLine="0" autoPict="0">
                <anchor moveWithCells="1">
                  <from>
                    <xdr:col>8</xdr:col>
                    <xdr:colOff>180975</xdr:colOff>
                    <xdr:row>32</xdr:row>
                    <xdr:rowOff>0</xdr:rowOff>
                  </from>
                  <to>
                    <xdr:col>8</xdr:col>
                    <xdr:colOff>523875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9" name="Check Box 63">
              <controlPr defaultSize="0" autoFill="0" autoLine="0" autoPict="0">
                <anchor moveWithCells="1">
                  <from>
                    <xdr:col>10</xdr:col>
                    <xdr:colOff>171450</xdr:colOff>
                    <xdr:row>32</xdr:row>
                    <xdr:rowOff>0</xdr:rowOff>
                  </from>
                  <to>
                    <xdr:col>10</xdr:col>
                    <xdr:colOff>504825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0" name="Check Box 67">
              <controlPr defaultSize="0" autoFill="0" autoLine="0" autoPict="0">
                <anchor moveWithCells="1">
                  <from>
                    <xdr:col>14</xdr:col>
                    <xdr:colOff>285750</xdr:colOff>
                    <xdr:row>7</xdr:row>
                    <xdr:rowOff>47625</xdr:rowOff>
                  </from>
                  <to>
                    <xdr:col>15</xdr:col>
                    <xdr:colOff>47625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1" name="Check Box 68">
              <controlPr defaultSize="0" autoFill="0" autoLine="0" autoPict="0">
                <anchor moveWithCells="1">
                  <from>
                    <xdr:col>2</xdr:col>
                    <xdr:colOff>133350</xdr:colOff>
                    <xdr:row>37</xdr:row>
                    <xdr:rowOff>152400</xdr:rowOff>
                  </from>
                  <to>
                    <xdr:col>2</xdr:col>
                    <xdr:colOff>361950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2" name="Check Box 69">
              <controlPr defaultSize="0" autoFill="0" autoLine="0" autoPict="0">
                <anchor moveWithCells="1">
                  <from>
                    <xdr:col>2</xdr:col>
                    <xdr:colOff>161925</xdr:colOff>
                    <xdr:row>46</xdr:row>
                    <xdr:rowOff>238125</xdr:rowOff>
                  </from>
                  <to>
                    <xdr:col>2</xdr:col>
                    <xdr:colOff>400050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3" name="Check Box 70">
              <controlPr defaultSize="0" autoFill="0" autoLine="0" autoPict="0">
                <anchor moveWithCells="1">
                  <from>
                    <xdr:col>2</xdr:col>
                    <xdr:colOff>161925</xdr:colOff>
                    <xdr:row>47</xdr:row>
                    <xdr:rowOff>219075</xdr:rowOff>
                  </from>
                  <to>
                    <xdr:col>2</xdr:col>
                    <xdr:colOff>400050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4" name="Check Box 71">
              <controlPr defaultSize="0" autoFill="0" autoLine="0" autoPict="0">
                <anchor moveWithCells="1">
                  <from>
                    <xdr:col>6</xdr:col>
                    <xdr:colOff>304800</xdr:colOff>
                    <xdr:row>46</xdr:row>
                    <xdr:rowOff>228600</xdr:rowOff>
                  </from>
                  <to>
                    <xdr:col>8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5" name="Check Box 72">
              <controlPr defaultSize="0" autoFill="0" autoLine="0" autoPict="0">
                <anchor moveWithCells="1">
                  <from>
                    <xdr:col>12</xdr:col>
                    <xdr:colOff>314325</xdr:colOff>
                    <xdr:row>46</xdr:row>
                    <xdr:rowOff>219075</xdr:rowOff>
                  </from>
                  <to>
                    <xdr:col>14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6" name="Option Button 76">
              <controlPr defaultSize="0" autoFill="0" autoLine="0" autoPict="0">
                <anchor moveWithCells="1">
                  <from>
                    <xdr:col>2</xdr:col>
                    <xdr:colOff>133350</xdr:colOff>
                    <xdr:row>39</xdr:row>
                    <xdr:rowOff>171450</xdr:rowOff>
                  </from>
                  <to>
                    <xdr:col>3</xdr:col>
                    <xdr:colOff>38100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7" name="Option Button 77">
              <controlPr defaultSize="0" autoFill="0" autoLine="0" autoPict="0">
                <anchor moveWithCells="1">
                  <from>
                    <xdr:col>2</xdr:col>
                    <xdr:colOff>133350</xdr:colOff>
                    <xdr:row>40</xdr:row>
                    <xdr:rowOff>161925</xdr:rowOff>
                  </from>
                  <to>
                    <xdr:col>3</xdr:col>
                    <xdr:colOff>38100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8" name="Option Button 78">
              <controlPr defaultSize="0" autoFill="0" autoLine="0" autoPict="0">
                <anchor moveWithCells="1">
                  <from>
                    <xdr:col>2</xdr:col>
                    <xdr:colOff>133350</xdr:colOff>
                    <xdr:row>41</xdr:row>
                    <xdr:rowOff>161925</xdr:rowOff>
                  </from>
                  <to>
                    <xdr:col>3</xdr:col>
                    <xdr:colOff>38100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9" name="Option Button 79">
              <controlPr defaultSize="0" autoFill="0" autoLine="0" autoPict="0">
                <anchor moveWithCells="1">
                  <from>
                    <xdr:col>2</xdr:col>
                    <xdr:colOff>133350</xdr:colOff>
                    <xdr:row>42</xdr:row>
                    <xdr:rowOff>161925</xdr:rowOff>
                  </from>
                  <to>
                    <xdr:col>3</xdr:col>
                    <xdr:colOff>38100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0" name="Option Button 84">
              <controlPr defaultSize="0" autoFill="0" autoLine="0" autoPict="0">
                <anchor moveWithCells="1">
                  <from>
                    <xdr:col>6</xdr:col>
                    <xdr:colOff>323850</xdr:colOff>
                    <xdr:row>51</xdr:row>
                    <xdr:rowOff>219075</xdr:rowOff>
                  </from>
                  <to>
                    <xdr:col>8</xdr:col>
                    <xdr:colOff>123825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1" name="Group Box 86">
              <controlPr defaultSize="0" autoFill="0" autoPict="0">
                <anchor moveWithCells="1">
                  <from>
                    <xdr:col>1</xdr:col>
                    <xdr:colOff>457200</xdr:colOff>
                    <xdr:row>51</xdr:row>
                    <xdr:rowOff>0</xdr:rowOff>
                  </from>
                  <to>
                    <xdr:col>21</xdr:col>
                    <xdr:colOff>1009650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2" name="Option Button 99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209550</xdr:rowOff>
                  </from>
                  <to>
                    <xdr:col>3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3" name="Option Button 100">
              <controlPr defaultSize="0" autoFill="0" autoLine="0" autoPict="0">
                <anchor moveWithCells="1">
                  <from>
                    <xdr:col>12</xdr:col>
                    <xdr:colOff>333375</xdr:colOff>
                    <xdr:row>51</xdr:row>
                    <xdr:rowOff>209550</xdr:rowOff>
                  </from>
                  <to>
                    <xdr:col>14</xdr:col>
                    <xdr:colOff>123825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B55C8A-117C-4573-B2AD-6F68190F68DB}">
          <x14:formula1>
            <xm:f>金額計算!$A$8:$A$11</xm:f>
          </x14:formula1>
          <xm:sqref>C18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金額計算</vt:lpstr>
      <vt:lpstr>購入申込書</vt:lpstr>
      <vt:lpstr>購入申込書!Print_Area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jla19</dc:creator>
  <cp:lastModifiedBy>jla19@jliba.onmicrosoft.com</cp:lastModifiedBy>
  <cp:lastPrinted>2026-03-23T01:37:29Z</cp:lastPrinted>
  <dcterms:created xsi:type="dcterms:W3CDTF">2015-06-05T18:19:34Z</dcterms:created>
  <dcterms:modified xsi:type="dcterms:W3CDTF">2026-03-31T05:16:58Z</dcterms:modified>
</cp:coreProperties>
</file>